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EE144A9C-5B3F-4237-A732-7C80BD660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.1 " sheetId="5" r:id="rId1"/>
    <sheet name="9.2" sheetId="34" r:id="rId2"/>
    <sheet name="9.3" sheetId="35" r:id="rId3"/>
    <sheet name="9.4" sheetId="32" r:id="rId4"/>
    <sheet name="9.5" sheetId="33" r:id="rId5"/>
    <sheet name="9.6" sheetId="20" r:id="rId6"/>
    <sheet name="9.7" sheetId="21" r:id="rId7"/>
  </sheets>
  <definedNames>
    <definedName name="_xlnm.Print_Area" localSheetId="0">'9.1 '!$A$1:$T$77</definedName>
    <definedName name="_xlnm.Print_Area" localSheetId="5">'9.6'!$A$1:$I$40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6" i="34" l="1"/>
  <c r="AF26" i="34"/>
  <c r="AE26" i="34"/>
  <c r="AD26" i="34"/>
  <c r="AC26" i="34"/>
  <c r="AB26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AH25" i="34"/>
  <c r="AH24" i="34"/>
  <c r="AH23" i="34"/>
  <c r="AH22" i="34"/>
  <c r="AH21" i="34"/>
  <c r="AH20" i="34"/>
  <c r="AH19" i="34"/>
  <c r="AH18" i="34"/>
  <c r="AH17" i="34"/>
  <c r="AH16" i="34"/>
  <c r="AH15" i="34"/>
  <c r="AH14" i="34"/>
  <c r="AH13" i="34"/>
  <c r="AH12" i="34"/>
  <c r="AH11" i="34"/>
  <c r="AH10" i="34"/>
  <c r="AH9" i="34"/>
  <c r="AH8" i="34"/>
  <c r="AH7" i="34"/>
  <c r="AH6" i="34"/>
  <c r="AH26" i="34" s="1"/>
  <c r="D463" i="33"/>
  <c r="D465" i="33" s="1"/>
  <c r="C463" i="33"/>
  <c r="C465" i="33" s="1"/>
  <c r="C451" i="33"/>
  <c r="D381" i="33"/>
  <c r="D451" i="33" s="1"/>
  <c r="D354" i="33"/>
  <c r="C354" i="33"/>
  <c r="D344" i="33"/>
  <c r="C344" i="33"/>
  <c r="D334" i="33"/>
  <c r="C334" i="33"/>
  <c r="D309" i="33"/>
  <c r="C309" i="33"/>
  <c r="D305" i="33"/>
  <c r="C305" i="33"/>
  <c r="D275" i="33"/>
  <c r="C275" i="33"/>
  <c r="D228" i="33"/>
  <c r="C228" i="33"/>
  <c r="D142" i="33"/>
  <c r="C142" i="33"/>
  <c r="D131" i="33"/>
  <c r="C131" i="33"/>
  <c r="D127" i="33"/>
  <c r="C127" i="33"/>
  <c r="D114" i="33"/>
  <c r="C114" i="33"/>
  <c r="D102" i="33"/>
  <c r="C102" i="33"/>
  <c r="D69" i="33"/>
  <c r="C69" i="33"/>
  <c r="D50" i="33"/>
  <c r="C50" i="33"/>
  <c r="D18" i="33"/>
  <c r="C18" i="33"/>
  <c r="D143" i="32"/>
  <c r="C143" i="32"/>
  <c r="D139" i="32"/>
  <c r="C139" i="32"/>
  <c r="D136" i="32"/>
  <c r="C136" i="32"/>
  <c r="C129" i="32"/>
  <c r="D126" i="32"/>
  <c r="C126" i="32"/>
  <c r="D120" i="32"/>
  <c r="C120" i="32"/>
  <c r="D117" i="32"/>
  <c r="C117" i="32"/>
  <c r="D112" i="32"/>
  <c r="C112" i="32"/>
  <c r="D106" i="32"/>
  <c r="C106" i="32"/>
  <c r="D98" i="32"/>
  <c r="C98" i="32"/>
  <c r="D93" i="32"/>
  <c r="C93" i="32"/>
  <c r="D88" i="32"/>
  <c r="C88" i="32"/>
  <c r="D85" i="32"/>
  <c r="C85" i="32"/>
  <c r="D82" i="32"/>
  <c r="C82" i="32"/>
  <c r="D79" i="32"/>
  <c r="C79" i="32"/>
  <c r="D69" i="32"/>
  <c r="C69" i="32"/>
  <c r="D64" i="32"/>
  <c r="C64" i="32"/>
  <c r="D60" i="32"/>
  <c r="C60" i="32"/>
  <c r="D43" i="32"/>
  <c r="C43" i="32"/>
  <c r="D39" i="32"/>
  <c r="C39" i="32"/>
  <c r="D36" i="32"/>
  <c r="C36" i="32"/>
  <c r="D32" i="32"/>
  <c r="C32" i="32"/>
  <c r="D27" i="32"/>
  <c r="C27" i="32"/>
  <c r="D22" i="32"/>
  <c r="C20" i="32"/>
  <c r="C22" i="32" s="1"/>
  <c r="D16" i="32"/>
  <c r="C15" i="32"/>
  <c r="C16" i="32" s="1"/>
  <c r="D12" i="32"/>
  <c r="C12" i="32"/>
  <c r="D8" i="32"/>
  <c r="C8" i="32"/>
  <c r="C145" i="32" l="1"/>
  <c r="D145" i="32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B40" i="21" l="1"/>
  <c r="D40" i="21" l="1"/>
  <c r="C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3" i="21"/>
  <c r="E15" i="21"/>
  <c r="E14" i="21"/>
  <c r="E12" i="21"/>
  <c r="E11" i="21"/>
  <c r="E10" i="21"/>
  <c r="E9" i="21"/>
  <c r="E8" i="21"/>
  <c r="E7" i="21"/>
  <c r="D40" i="20"/>
  <c r="C40" i="20"/>
  <c r="B40" i="20"/>
  <c r="E40" i="20" l="1"/>
  <c r="E40" i="21"/>
  <c r="B42" i="5" l="1"/>
  <c r="D10" i="5" l="1"/>
  <c r="D11" i="5"/>
  <c r="D12" i="5"/>
  <c r="D13" i="5"/>
  <c r="D14" i="5"/>
  <c r="D16" i="5"/>
  <c r="D17" i="5"/>
  <c r="D15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9" i="5"/>
  <c r="D42" i="5" l="1"/>
  <c r="C42" i="5"/>
</calcChain>
</file>

<file path=xl/sharedStrings.xml><?xml version="1.0" encoding="utf-8"?>
<sst xmlns="http://schemas.openxmlformats.org/spreadsheetml/2006/main" count="995" uniqueCount="596">
  <si>
    <t>Baja California</t>
  </si>
  <si>
    <t>Baja California Sur</t>
  </si>
  <si>
    <t>Colima</t>
  </si>
  <si>
    <t>Chihuahua</t>
  </si>
  <si>
    <t>Guanajuato</t>
  </si>
  <si>
    <t>Guerrero</t>
  </si>
  <si>
    <t>Hidalgo</t>
  </si>
  <si>
    <t>Jalisco</t>
  </si>
  <si>
    <t>Michoacán</t>
  </si>
  <si>
    <t>Nayarit</t>
  </si>
  <si>
    <t>Oaxaca</t>
  </si>
  <si>
    <t>Puebla</t>
  </si>
  <si>
    <t>Quintana Roo</t>
  </si>
  <si>
    <t>San Luis Potosí</t>
  </si>
  <si>
    <t>Sinaloa</t>
  </si>
  <si>
    <t>Sonora</t>
  </si>
  <si>
    <t>Tamaulipas</t>
  </si>
  <si>
    <t>Tlaxcala</t>
  </si>
  <si>
    <t>Zacatecas</t>
  </si>
  <si>
    <t>Yucatán</t>
  </si>
  <si>
    <t>Campeche</t>
  </si>
  <si>
    <t>Chiapas</t>
  </si>
  <si>
    <t>Morelos</t>
  </si>
  <si>
    <t>Terminales</t>
  </si>
  <si>
    <t>Individuales</t>
  </si>
  <si>
    <t>Centrales</t>
  </si>
  <si>
    <t>Aguascalientes</t>
  </si>
  <si>
    <t>Nuevo León</t>
  </si>
  <si>
    <t>Querétaro</t>
  </si>
  <si>
    <t>Coahuila</t>
  </si>
  <si>
    <t>Durango</t>
  </si>
  <si>
    <t>Estado de México</t>
  </si>
  <si>
    <t>Tabasco</t>
  </si>
  <si>
    <t>Veracruz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</si>
  <si>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</si>
  <si>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</si>
  <si>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</si>
  <si>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</si>
  <si>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</si>
  <si>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</si>
  <si>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</si>
  <si>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</si>
  <si>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</si>
  <si>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</si>
  <si>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</si>
  <si>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</si>
  <si>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</si>
  <si>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</si>
  <si>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</si>
  <si>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</si>
  <si>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</si>
  <si>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</si>
  <si>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</si>
  <si>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</si>
  <si>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</si>
  <si>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</si>
  <si>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</si>
  <si>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</si>
  <si>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</si>
  <si>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</si>
  <si>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</si>
  <si>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</si>
  <si>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</si>
  <si>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</si>
  <si>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 Nacional</t>
  </si>
  <si>
    <t>Total</t>
  </si>
  <si>
    <t>Unidades de Condiciones Físico-Mecánicas</t>
  </si>
  <si>
    <t>Ciudad de México</t>
  </si>
  <si>
    <t>CDMX</t>
  </si>
  <si>
    <t>CAMP</t>
  </si>
  <si>
    <t>TAMS</t>
  </si>
  <si>
    <t>9.  Servicios Auxiliares del Autotransporte</t>
  </si>
  <si>
    <t>9.1   Terminales Centrales  e Individuales de Pasajeros</t>
  </si>
  <si>
    <t>Tipo A</t>
  </si>
  <si>
    <t>Tipo B</t>
  </si>
  <si>
    <t>Tipo C</t>
  </si>
  <si>
    <t>CAM</t>
  </si>
  <si>
    <t>TAM</t>
  </si>
  <si>
    <t>EU</t>
  </si>
  <si>
    <t>Población</t>
  </si>
  <si>
    <t>Mexicali</t>
  </si>
  <si>
    <t>Tijuana</t>
  </si>
  <si>
    <t>Carmen</t>
  </si>
  <si>
    <t>Arriaga</t>
  </si>
  <si>
    <t>Comitán de Domínguez</t>
  </si>
  <si>
    <t>Tapachula</t>
  </si>
  <si>
    <t>Tuxtla Gutiérrez</t>
  </si>
  <si>
    <t>Ciudad Juárez</t>
  </si>
  <si>
    <t>Parral</t>
  </si>
  <si>
    <t>Norte</t>
  </si>
  <si>
    <t>Oriente</t>
  </si>
  <si>
    <t>Sur</t>
  </si>
  <si>
    <t>Saltillo</t>
  </si>
  <si>
    <t>Toreón</t>
  </si>
  <si>
    <t>Manzanillo</t>
  </si>
  <si>
    <t>Culiacán</t>
  </si>
  <si>
    <t>Gómez Palacio</t>
  </si>
  <si>
    <t>Celaya</t>
  </si>
  <si>
    <t>Cortazar</t>
  </si>
  <si>
    <t>Irapuato</t>
  </si>
  <si>
    <t>León</t>
  </si>
  <si>
    <t>Moroleón</t>
  </si>
  <si>
    <t>Salamanca</t>
  </si>
  <si>
    <t>Salvatierra</t>
  </si>
  <si>
    <t>San Felipe</t>
  </si>
  <si>
    <t>San Luis de la Paz</t>
  </si>
  <si>
    <t>San Miguel de Allende</t>
  </si>
  <si>
    <t>Uriangato</t>
  </si>
  <si>
    <t>Acapulco de Juárez</t>
  </si>
  <si>
    <t>Chilpancingo De Los Bravo</t>
  </si>
  <si>
    <t>Huichapan</t>
  </si>
  <si>
    <t>Pachuca</t>
  </si>
  <si>
    <t>Tulancingo De Bravo</t>
  </si>
  <si>
    <t>La Barca</t>
  </si>
  <si>
    <t>Zapopan</t>
  </si>
  <si>
    <t>Encarnación de Díaz</t>
  </si>
  <si>
    <t>Guadalajara</t>
  </si>
  <si>
    <t>Puerto Vallarta</t>
  </si>
  <si>
    <t>San Juan de los Lagos</t>
  </si>
  <si>
    <t>La Piedad</t>
  </si>
  <si>
    <t>Tepic</t>
  </si>
  <si>
    <t>Monterrey</t>
  </si>
  <si>
    <t>Oaxaca de Juárez</t>
  </si>
  <si>
    <t>Salina Crúz</t>
  </si>
  <si>
    <t>Santa María Huatulco</t>
  </si>
  <si>
    <t>Huachinango</t>
  </si>
  <si>
    <t>Amealco</t>
  </si>
  <si>
    <t>Cadereyta</t>
  </si>
  <si>
    <t>San Juan del Río</t>
  </si>
  <si>
    <t>Tequisquiapan</t>
  </si>
  <si>
    <t>Cd. Valles</t>
  </si>
  <si>
    <t>Matehuala</t>
  </si>
  <si>
    <t>Mazatlán</t>
  </si>
  <si>
    <t>Hermosillo</t>
  </si>
  <si>
    <t>Cd. Victoria</t>
  </si>
  <si>
    <t>Matamoros</t>
  </si>
  <si>
    <t>Reynosa</t>
  </si>
  <si>
    <t>Tampico</t>
  </si>
  <si>
    <t>Tuxpan</t>
  </si>
  <si>
    <t>Jaltipan</t>
  </si>
  <si>
    <t>Martínez De La Torre</t>
  </si>
  <si>
    <t>Minatitlán</t>
  </si>
  <si>
    <t>Panuco</t>
  </si>
  <si>
    <t>Perote</t>
  </si>
  <si>
    <t>Poza Rica De Hidalgo</t>
  </si>
  <si>
    <t>Mérida</t>
  </si>
  <si>
    <t>Fresnillo</t>
  </si>
  <si>
    <t>Calakmul</t>
  </si>
  <si>
    <t>Terminal Calakmul ADO</t>
  </si>
  <si>
    <t>Autobuses de Oriente ADO, S.A. de C.V</t>
  </si>
  <si>
    <t>Champotón</t>
  </si>
  <si>
    <t>Autobuses del Sur, S.A. de C.V.</t>
  </si>
  <si>
    <t>Escarcega</t>
  </si>
  <si>
    <t>Escuintla</t>
  </si>
  <si>
    <t>Terminal Escuintla ADO</t>
  </si>
  <si>
    <t>Frontera Comalapa</t>
  </si>
  <si>
    <t>Terminal Frontera Comalapa ADO</t>
  </si>
  <si>
    <t>Huixtla</t>
  </si>
  <si>
    <t>Terminal Huixtla ADO</t>
  </si>
  <si>
    <t>Mapastepec</t>
  </si>
  <si>
    <t>Terminal Mapastepec ADO</t>
  </si>
  <si>
    <t>Motozintla</t>
  </si>
  <si>
    <t>Terminal Motozintla ADO</t>
  </si>
  <si>
    <t>Palenque</t>
  </si>
  <si>
    <t>Terminal Palenque ADO</t>
  </si>
  <si>
    <t>Pantelho</t>
  </si>
  <si>
    <t>Terminal Pantelho ADO</t>
  </si>
  <si>
    <t>Pijijiapan</t>
  </si>
  <si>
    <t>Terminal Pijijiapan ADO</t>
  </si>
  <si>
    <t>San Cristóbal De Las Casas</t>
  </si>
  <si>
    <t>Terminal San Cristóbal De Las Casas ADO</t>
  </si>
  <si>
    <t>Terminal Tapachula ADO</t>
  </si>
  <si>
    <t>Terminal Tapachula Rápidos del Sur</t>
  </si>
  <si>
    <t>Tecpatan</t>
  </si>
  <si>
    <t>Terminal Tecpatan ADO</t>
  </si>
  <si>
    <t>Tonalá</t>
  </si>
  <si>
    <t>Terminal Tonala ADO</t>
  </si>
  <si>
    <t xml:space="preserve">Terminal Tonala Rápidos del Sur </t>
  </si>
  <si>
    <t>Terminal Tuxtla Gutiérrez ADO</t>
  </si>
  <si>
    <t>Coyoacán</t>
  </si>
  <si>
    <t>Terminal Coyoacán, Ejecutiva del Sur ADO</t>
  </si>
  <si>
    <t>Cuahutémoc</t>
  </si>
  <si>
    <t>Ángel de la independencia ADO</t>
  </si>
  <si>
    <t>Gustavo A. Madero</t>
  </si>
  <si>
    <t>Terminal Gustavo A. Madero,  Politécnico ADO</t>
  </si>
  <si>
    <t>Terminal Gustavo A. Madero, Indios Verdes ADO</t>
  </si>
  <si>
    <t>Iztapalapa</t>
  </si>
  <si>
    <t>Terminal Gustavo A. Madero,  Cárcel de Mujeres ADO</t>
  </si>
  <si>
    <t>Terminal Gustavo A. Madero, Santa Martha Acatitla ADO</t>
  </si>
  <si>
    <t>Venustiano Carranza</t>
  </si>
  <si>
    <t>Terminal Gustavo A. Madero,  Aeropuerto 1 ADO</t>
  </si>
  <si>
    <t>Terminal Gustavo A. Madero,  Aeropuerto 2 ADO</t>
  </si>
  <si>
    <t>Terminal Venustiano Carranza, Balbuena ADO</t>
  </si>
  <si>
    <t>Terminal Venustiano Carranza, Hotel Antas ADO</t>
  </si>
  <si>
    <t>Terminal Venustiano Carranza, Llegadas Nacionales ADO</t>
  </si>
  <si>
    <t>Terminal Venustiano Carranza, Tepito ADO</t>
  </si>
  <si>
    <t>Acapulcode Juárez</t>
  </si>
  <si>
    <t>Terminal Acapulco de Juárez, Las Cruces ADO</t>
  </si>
  <si>
    <t>Terminal Acapulco de Juárez, Renacimiento ADO</t>
  </si>
  <si>
    <t>Arcelia</t>
  </si>
  <si>
    <t>Terminal Arcelia, ADO</t>
  </si>
  <si>
    <t>Benito Juárez</t>
  </si>
  <si>
    <t>Terminal Benito Juárez; ADO</t>
  </si>
  <si>
    <t>Coyuca de Benitez</t>
  </si>
  <si>
    <t>Terminal Coyuca de Benitez ADO</t>
  </si>
  <si>
    <t>Iguala De La Independencia</t>
  </si>
  <si>
    <t>Bienes y Construcciones, S.A. de C.V.</t>
  </si>
  <si>
    <t>Jose Azueta</t>
  </si>
  <si>
    <t>Juan R. Escudero</t>
  </si>
  <si>
    <t>Terminal Juan R. Escudero ADO</t>
  </si>
  <si>
    <t>Petatlán</t>
  </si>
  <si>
    <t>Terminal Petatlán ADO</t>
  </si>
  <si>
    <t>Pungarabato</t>
  </si>
  <si>
    <t>Terminal Pungarabato ADO</t>
  </si>
  <si>
    <t>Taxco De Alarcón</t>
  </si>
  <si>
    <t>Terminal Taxco de Alarcón ADO</t>
  </si>
  <si>
    <t>Tecpan De Galeana</t>
  </si>
  <si>
    <t>Transportes Olas del Pacífico</t>
  </si>
  <si>
    <t>Teloloapan</t>
  </si>
  <si>
    <t>Terminal Teloloapan ADO</t>
  </si>
  <si>
    <t>Tlapehuala</t>
  </si>
  <si>
    <t>Servicio Tranfronterizo Tierra Caliente, S.A. de C.V.</t>
  </si>
  <si>
    <t>Huejutla de Reyes</t>
  </si>
  <si>
    <t>Terminal Huejutla de Reyes ADO</t>
  </si>
  <si>
    <t>Pachuca De Soto</t>
  </si>
  <si>
    <t>Terminal Pachuca de Soto ADO</t>
  </si>
  <si>
    <t>Autotransportes Láser, S.A. de C.V.</t>
  </si>
  <si>
    <t>Zacualtipan De Ángeles</t>
  </si>
  <si>
    <t>México</t>
  </si>
  <si>
    <t>Ixtapaluca</t>
  </si>
  <si>
    <t>Terminal Ixtapaluca ADO</t>
  </si>
  <si>
    <t>Texcoco</t>
  </si>
  <si>
    <t>Coordinados de Córdoba, S.A. de C.V.</t>
  </si>
  <si>
    <t>Terminal Texcoco ADO</t>
  </si>
  <si>
    <t>Tlalnepantla de Baz</t>
  </si>
  <si>
    <t>Terminal Tlalnepantla de Baz ADO</t>
  </si>
  <si>
    <t>Valle De Chalco Solidaridad</t>
  </si>
  <si>
    <t>Terminal Valle de Chalco Solidaridad ADO</t>
  </si>
  <si>
    <t>Zumpango</t>
  </si>
  <si>
    <t>Terminal Zumpango ADO</t>
  </si>
  <si>
    <t>Lázaro Cardenas</t>
  </si>
  <si>
    <t>Terminal Lázaro Cardenas ADO</t>
  </si>
  <si>
    <t>Cuautla</t>
  </si>
  <si>
    <t>Omnibus Cristóbal Colón, S.A. de C.V.</t>
  </si>
  <si>
    <t>Terminal Cuautlixco ADO</t>
  </si>
  <si>
    <t>Cuernavaca</t>
  </si>
  <si>
    <t>Estrella de Oro, S.A. de C.V.</t>
  </si>
  <si>
    <t>Tepoztlán</t>
  </si>
  <si>
    <t>Terminal Tepoztlán ADO</t>
  </si>
  <si>
    <t>Yautepec</t>
  </si>
  <si>
    <t>Terminal Yautepec de Zaragoza ADO</t>
  </si>
  <si>
    <t>Terminal Ixtaltepec ADO</t>
  </si>
  <si>
    <t>Terminal Asunción Nochixtlán ADO</t>
  </si>
  <si>
    <t>Ciudad Ixtepec</t>
  </si>
  <si>
    <t>Terminal Ciudad Ixtepec ADO</t>
  </si>
  <si>
    <t>Terminal Eloxochitlán de Flores Magón ADO</t>
  </si>
  <si>
    <t>Heroica Ciudad De Huajuapan De León</t>
  </si>
  <si>
    <t>Terminal Heroica Ciudad De Huajuapan de Leon ADO</t>
  </si>
  <si>
    <t>Heroica Ciudad de Tlaxiaco</t>
  </si>
  <si>
    <t>Terminal Heroica Ciudad de Tlaxiaco ADO</t>
  </si>
  <si>
    <t>Huautla De Jiménez</t>
  </si>
  <si>
    <t>Terminal Huautla De Jiménez ADO</t>
  </si>
  <si>
    <t>Juchitan De Zaragoza</t>
  </si>
  <si>
    <t>Terminal Juchitán De Zaragoza ADO</t>
  </si>
  <si>
    <t>Loma Bonita</t>
  </si>
  <si>
    <t>Terminal Loma Bonita ADO</t>
  </si>
  <si>
    <t>Matías Romero</t>
  </si>
  <si>
    <t>Oaxaca De Juárez</t>
  </si>
  <si>
    <t>Terminal Oaxaca de Juárez, Cristóbal Colón ADO</t>
  </si>
  <si>
    <t>Terminal Oaxaca de Juárez, Periférico ADO</t>
  </si>
  <si>
    <t>Terminal Oaxaca de Juárez, Trinidad de Viguera ADO</t>
  </si>
  <si>
    <t>Putla Villa De Guerrero</t>
  </si>
  <si>
    <t>Terminal Putla ADO</t>
  </si>
  <si>
    <t>San Felipe Jalapa De Díaz</t>
  </si>
  <si>
    <t>Terminal San Felipe Jalapa de Díaz ADO</t>
  </si>
  <si>
    <t>San Jeronimo Tecoatl</t>
  </si>
  <si>
    <t>Terminal San Jerónimo Tecoatl ADO</t>
  </si>
  <si>
    <t>San Juan Bautista Tuxtepec</t>
  </si>
  <si>
    <t>Terminal San Juan Bautista Tuxtepec ADO</t>
  </si>
  <si>
    <t>San Juan Bautista Valle Nacional</t>
  </si>
  <si>
    <t>Sociedad Cooperativa de Autotransportes de Pasajeros Benito Juárez, S.C.L.</t>
  </si>
  <si>
    <t>San Juan Cacahuatepec</t>
  </si>
  <si>
    <t>Terminal Cacahuatepec ADO</t>
  </si>
  <si>
    <t>San Juan Cotzocon</t>
  </si>
  <si>
    <t>Terminal San Juan Cotzocon ADO</t>
  </si>
  <si>
    <t>San Lucas Ojitlán</t>
  </si>
  <si>
    <t>Terminal San Lucas Ojitlán ADO</t>
  </si>
  <si>
    <t>San Miguel Soyaltepec</t>
  </si>
  <si>
    <t>Terminal San Miguel Soyaltepec ADO</t>
  </si>
  <si>
    <t>San Pedro Amuzgos</t>
  </si>
  <si>
    <t>Terminal San Pedro Amuzgos ADO</t>
  </si>
  <si>
    <t>San Pedro Mixtepec - Distr. 22 -</t>
  </si>
  <si>
    <t xml:space="preserve">Terminal San Pedro Mixtepec, ADO </t>
  </si>
  <si>
    <t>San Pedro Pochutla</t>
  </si>
  <si>
    <t>Terminal San Pedro Pochutla ADO</t>
  </si>
  <si>
    <t>San Pedro Tapanatepec</t>
  </si>
  <si>
    <t>Terminal San Pedro Tapanatepec ADO</t>
  </si>
  <si>
    <t>Santa Maria Zacatepec</t>
  </si>
  <si>
    <t>Terminal Santa María Zacatepec ADO</t>
  </si>
  <si>
    <t>Santiago Pinotepa Nacional</t>
  </si>
  <si>
    <t>Central Camionera de Pinotepa ADO</t>
  </si>
  <si>
    <t>Santo Domingo Tehuantepec</t>
  </si>
  <si>
    <t>Terminal Santo Domingo Tehuantepec ADO</t>
  </si>
  <si>
    <t>Santo Domingo Zanatepec</t>
  </si>
  <si>
    <t>Terminal Zanatepec ADO</t>
  </si>
  <si>
    <t>Teotitlan De Flores Magon</t>
  </si>
  <si>
    <t>Terminal Teotitlán De Flores Magon ADO</t>
  </si>
  <si>
    <t>Tlacolula De Matamoros</t>
  </si>
  <si>
    <t>Terminal Tlacolula De Matamoros ADO</t>
  </si>
  <si>
    <t>Acajete</t>
  </si>
  <si>
    <t>Autotransportes Puebla Amozoc, S.A. de C.V.</t>
  </si>
  <si>
    <t>Terminal Acajete, Acatlan de Osorio ADO</t>
  </si>
  <si>
    <t>Terminal Acajete, Teziutlán ADO</t>
  </si>
  <si>
    <t>Acteopan</t>
  </si>
  <si>
    <t>Terminal Acteopan ADO</t>
  </si>
  <si>
    <t>Atempan</t>
  </si>
  <si>
    <t>Terminal Atempan ADO</t>
  </si>
  <si>
    <t>Cuetzalan Del Progreso</t>
  </si>
  <si>
    <t>Terminal Cuetzalan Del Progreso ADO</t>
  </si>
  <si>
    <t>Huauchinango</t>
  </si>
  <si>
    <t>Terminal Huauchinango ADO</t>
  </si>
  <si>
    <t>Oriental</t>
  </si>
  <si>
    <t>Terminal Oriental ADO</t>
  </si>
  <si>
    <t>Terminal Puebla Paseo Destino ADO</t>
  </si>
  <si>
    <t>San Martin Texmelucan</t>
  </si>
  <si>
    <t>Terminal San Martin Texmelucan ADO</t>
  </si>
  <si>
    <t>San Salvador El Seco</t>
  </si>
  <si>
    <t>Terminal El Seco ADO</t>
  </si>
  <si>
    <t>Tecamachalco</t>
  </si>
  <si>
    <t>Terminal Tecamachalco ADO</t>
  </si>
  <si>
    <t>Tlacotepec De Benito Juárez</t>
  </si>
  <si>
    <t>Terminal Tlacotepec De Benito Juárez ADO</t>
  </si>
  <si>
    <t>Tlatlauquitepec</t>
  </si>
  <si>
    <t>Terminal Tlatlauquitepec ADO</t>
  </si>
  <si>
    <t>Zacapoaxtla</t>
  </si>
  <si>
    <t>Terminal Zacapoaxtla ADO</t>
  </si>
  <si>
    <t>Zaragoza</t>
  </si>
  <si>
    <t>Terminal Zaragoza ADO</t>
  </si>
  <si>
    <t>Terminal Benito Juárez ADO</t>
  </si>
  <si>
    <t>Terminal Benito Juárez, AEROPUERTO CANCÚN T2 ADO</t>
  </si>
  <si>
    <t>Terminal Benito Juárez, AEROPUERTO CANCÚN T3 ADO</t>
  </si>
  <si>
    <t>Terminal Benito Juárez, AEROPUERTO CANCÚN T4 ADO</t>
  </si>
  <si>
    <t>Terminal Benito Juárez, Cancún ADO</t>
  </si>
  <si>
    <t>Jose Maria Morelos</t>
  </si>
  <si>
    <t>Terminal José María Morelos ADO</t>
  </si>
  <si>
    <t>Othon P. Blanco</t>
  </si>
  <si>
    <t>Terminal Othon P. Blanco, Bacalar</t>
  </si>
  <si>
    <t>Terminal Othon P. Blanco, Chetumal</t>
  </si>
  <si>
    <t>Solidaridad</t>
  </si>
  <si>
    <t>Terminal Solidaridad, Playa del Carmen Alterna ADO</t>
  </si>
  <si>
    <t>Terminal Solidaridad, Tulum ADO</t>
  </si>
  <si>
    <t>Terminal Solidaridad, Tulum Zona Arqueologica ADO</t>
  </si>
  <si>
    <t>Terminal Solidaridad, Xcaret ADO</t>
  </si>
  <si>
    <t>Terminal Solidaridad, Xel Ha ADO</t>
  </si>
  <si>
    <t>Río Verde</t>
  </si>
  <si>
    <t>Transportes Zima Real, S.A. de C.V.</t>
  </si>
  <si>
    <t>Balancan</t>
  </si>
  <si>
    <t>Terminal Balancan ADO</t>
  </si>
  <si>
    <t>Cardenas</t>
  </si>
  <si>
    <t>Centla</t>
  </si>
  <si>
    <t>Terminal Centla ADO</t>
  </si>
  <si>
    <t>Centro</t>
  </si>
  <si>
    <t>Terminal Centro, Villahermosa Intermedio ADO</t>
  </si>
  <si>
    <t>Comalcalco</t>
  </si>
  <si>
    <t>Terminal Comalcalco, Intermedio ADO</t>
  </si>
  <si>
    <t>Emiliano Zapata</t>
  </si>
  <si>
    <t>Terminal Emiliano Zapata ADO</t>
  </si>
  <si>
    <t>Huimanguillo</t>
  </si>
  <si>
    <t>Terminal Huimanguillo ADO</t>
  </si>
  <si>
    <t>Paraiso</t>
  </si>
  <si>
    <t>Terminal Paraiso, Intermedio ADO</t>
  </si>
  <si>
    <t>Tenosique</t>
  </si>
  <si>
    <t>Terminal Tenosique ADO</t>
  </si>
  <si>
    <t>Terminal Matamoros ADO</t>
  </si>
  <si>
    <t>Terminal Reynosa ADO</t>
  </si>
  <si>
    <t>Terminal Tampico ADO</t>
  </si>
  <si>
    <t>Apizaco</t>
  </si>
  <si>
    <t>Terminal Apizaco ADO</t>
  </si>
  <si>
    <t>Calpulalpan</t>
  </si>
  <si>
    <t>Terminal Calpulalpan ADO</t>
  </si>
  <si>
    <t>Huamantla</t>
  </si>
  <si>
    <t>Terminal Huamantla ADO</t>
  </si>
  <si>
    <t>Acayucan</t>
  </si>
  <si>
    <t>Autobuses de Oriente ADO, S.A. de C.V.</t>
  </si>
  <si>
    <t>Agua Dulce</t>
  </si>
  <si>
    <t>Altotonga</t>
  </si>
  <si>
    <t>Terminal Altotonga ADO</t>
  </si>
  <si>
    <t>Alvarado</t>
  </si>
  <si>
    <t>Angel R. Cabada</t>
  </si>
  <si>
    <t>Terminal Angel R. Cabada ADO</t>
  </si>
  <si>
    <t>Camerino Z. Mendoza</t>
  </si>
  <si>
    <t>Terminal Camerino Z. Mendoza ADO</t>
  </si>
  <si>
    <t>Catemaco</t>
  </si>
  <si>
    <t>Terminal Catemaco ADO</t>
  </si>
  <si>
    <t>Cerro Azul</t>
  </si>
  <si>
    <t>Terminal Cerro Azul ADO</t>
  </si>
  <si>
    <t>Chacaltianguis</t>
  </si>
  <si>
    <t>Terminal Chacaltianguis ADO</t>
  </si>
  <si>
    <t>Chicontepec</t>
  </si>
  <si>
    <t>Terminal Chicontepec de Tejada ADO</t>
  </si>
  <si>
    <t>Coatzacoalcos</t>
  </si>
  <si>
    <t>Terminal Coatzacoalcos ADO</t>
  </si>
  <si>
    <t>Cosamaloapan De Carpio</t>
  </si>
  <si>
    <t>Terminal Cosamaloapan De Carpio ADO</t>
  </si>
  <si>
    <t>Terminal Cosamaloapan De Carpio, Santa Cruz ADO</t>
  </si>
  <si>
    <t>Coscomatepec</t>
  </si>
  <si>
    <t>Terminal Coscomatepec ADO</t>
  </si>
  <si>
    <t>Fortin</t>
  </si>
  <si>
    <t>Terminal Fortin ADO</t>
  </si>
  <si>
    <t>Gutierrez Zamora</t>
  </si>
  <si>
    <t>Terminal Gutiérrez Zamora ADO</t>
  </si>
  <si>
    <t>Huatusco</t>
  </si>
  <si>
    <t>Terminal Huatusco ADO</t>
  </si>
  <si>
    <t>Isla</t>
  </si>
  <si>
    <t>Terminal Isla ADO</t>
  </si>
  <si>
    <t>Terminal José Azueta ADO</t>
  </si>
  <si>
    <t>Juan Rodríguez Clara</t>
  </si>
  <si>
    <t>Terminal Juan Rodríguez Clara ADO</t>
  </si>
  <si>
    <t>La Antigua</t>
  </si>
  <si>
    <t>Terminal La Antigua ADO</t>
  </si>
  <si>
    <t>Las Choapas</t>
  </si>
  <si>
    <t>Lerdo De Tejada</t>
  </si>
  <si>
    <t>Terminal Lerdo De Tejada ADO</t>
  </si>
  <si>
    <t>Minatitlan</t>
  </si>
  <si>
    <t>Terminal Minatitlan ADO</t>
  </si>
  <si>
    <t>Misantla</t>
  </si>
  <si>
    <t>Terminal Misantla ADO</t>
  </si>
  <si>
    <t>Autobuses de Oriente ADO, S.A. de C.V. I</t>
  </si>
  <si>
    <t>Nautla</t>
  </si>
  <si>
    <t>Autotransportes México, Texcoco, Calpulalpan, Apizaco, Huamantla y Anexas, S.A. de C.V.</t>
  </si>
  <si>
    <t>Orizaba</t>
  </si>
  <si>
    <t>Terminal Orizaba ADO</t>
  </si>
  <si>
    <t>Papantla</t>
  </si>
  <si>
    <t>Playa Vicente</t>
  </si>
  <si>
    <t>Terminal Playa Vicente ADO</t>
  </si>
  <si>
    <t>Terminal Poza Rica De Hidalgo ADO</t>
  </si>
  <si>
    <t>San Andrés Tuxtla</t>
  </si>
  <si>
    <t>Santiago Tuxtla</t>
  </si>
  <si>
    <t>Terminal Santiago Tuxtla ADO</t>
  </si>
  <si>
    <t>Tantoyuca</t>
  </si>
  <si>
    <t>Terminal Tantoyuca ADO</t>
  </si>
  <si>
    <t>Tecolutla</t>
  </si>
  <si>
    <t>Temapache</t>
  </si>
  <si>
    <t>Terminal Temapache ADO</t>
  </si>
  <si>
    <t>Tierra Blanca</t>
  </si>
  <si>
    <t>Terminal Tierra Blanca ADO</t>
  </si>
  <si>
    <t>Tlapacoyan</t>
  </si>
  <si>
    <t>Autobuses Alas de Oro, S.A. de C.V.</t>
  </si>
  <si>
    <t>Tres Valles</t>
  </si>
  <si>
    <t>Terminal Tres Valles ADO</t>
  </si>
  <si>
    <t>Vega De Alatorre</t>
  </si>
  <si>
    <t>Terminal Vega de la Torre ADO</t>
  </si>
  <si>
    <t>Xalapa</t>
  </si>
  <si>
    <t>Terminal Xalapa ADO</t>
  </si>
  <si>
    <t>Terminal Mérida, Altabrisa ADO</t>
  </si>
  <si>
    <t>Terminal Mérida, Paseo 60 ADO</t>
  </si>
  <si>
    <t>Terminal Mérida, Poniente Cd. Caucel ADO</t>
  </si>
  <si>
    <t>Autotransportes de Oriente Mérida Puerto Juárez, S.A. de C.V</t>
  </si>
  <si>
    <t>Valladolid</t>
  </si>
  <si>
    <t>Terminal Valladolid ADO</t>
  </si>
  <si>
    <t>9.7 Unidades de Verificación de Condiciones Físico-Mecánicas</t>
  </si>
  <si>
    <t>Unidades de Emisiones Contaminantes</t>
  </si>
  <si>
    <t xml:space="preserve">9.6 Unidades de Verificación de Emisiones Contaminantes </t>
  </si>
  <si>
    <t>ESTADO ORIGEN</t>
  </si>
  <si>
    <t>ESTADO DESTINO</t>
  </si>
  <si>
    <t>BAJA CALIFORNIA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</si>
  <si>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</si>
  <si>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</si>
  <si>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</si>
  <si>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</si>
  <si>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</si>
  <si>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</si>
  <si>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</si>
  <si>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</si>
  <si>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MORELOS</t>
  </si>
  <si>
    <t>NAYARIT</t>
  </si>
  <si>
    <t>OAXACA</t>
  </si>
  <si>
    <t>PUEBLA</t>
  </si>
  <si>
    <t>SINALOA</t>
  </si>
  <si>
    <t>SONORA</t>
  </si>
  <si>
    <t>TAMAULIPAS</t>
  </si>
  <si>
    <t>VERACRUZ</t>
  </si>
  <si>
    <t>ZACATECAS</t>
  </si>
  <si>
    <t>ESTADOS UNIDOS</t>
  </si>
  <si>
    <t>AGUASCALIENTES</t>
  </si>
  <si>
    <t>Jalpan de la Sierra</t>
  </si>
  <si>
    <t>Calkini</t>
  </si>
  <si>
    <t>Terminal Calkini ADO</t>
  </si>
  <si>
    <t>Ocosingo</t>
  </si>
  <si>
    <t>Terminal Ocosingo ADO</t>
  </si>
  <si>
    <t>Huamuxtitlan</t>
  </si>
  <si>
    <t>Terminal Huamuxtitlan ADO</t>
  </si>
  <si>
    <t>Terminal Tlapa De Comonfort ADO</t>
  </si>
  <si>
    <t>Apan</t>
  </si>
  <si>
    <t>Autotransportes México-Texcoco-Calpulalpan-Apizaco-Huamantla y Anexas, S.A. de C.V.</t>
  </si>
  <si>
    <t>Reforma de Pineda</t>
  </si>
  <si>
    <t>San Francisco Ixhuatan</t>
  </si>
  <si>
    <t>San Juan Teposcolula</t>
  </si>
  <si>
    <t>Santa Maria Tecomavaca</t>
  </si>
  <si>
    <t>Terminal Santa María Tecomavaca</t>
  </si>
  <si>
    <t>Santiago Juxtlahuaca</t>
  </si>
  <si>
    <t>Terminal Santiago Juxtlahuaca ADO</t>
  </si>
  <si>
    <t>Santiago Yolomecatl</t>
  </si>
  <si>
    <t>Terminal Santiago Yolomecatl ADO</t>
  </si>
  <si>
    <t>Santo Domingo Ingenio</t>
  </si>
  <si>
    <t>Terminal Santo Domingo Ingenio ADO</t>
  </si>
  <si>
    <t>Santo Domingo Tonala</t>
  </si>
  <si>
    <t>Terminal Santo Domingo Tonala ADO</t>
  </si>
  <si>
    <t>Union Hidalgo</t>
  </si>
  <si>
    <t>Terminal Union Hidalgo ADO</t>
  </si>
  <si>
    <t>Terminal de Acatzingo Hidalgo</t>
  </si>
  <si>
    <t>Aljojuca</t>
  </si>
  <si>
    <t>San Juan Atenco</t>
  </si>
  <si>
    <t>Chalchicomula De Sesma</t>
  </si>
  <si>
    <t>Terminal Chalchicomula De Sesma ADO</t>
  </si>
  <si>
    <t>Cuyoaco</t>
  </si>
  <si>
    <t>Cuyoaco Terminal</t>
  </si>
  <si>
    <t>Teteles De Avila Castillo</t>
  </si>
  <si>
    <t>Terminal Teteles De Avila Castillo ADO</t>
  </si>
  <si>
    <t>Xicotepec</t>
  </si>
  <si>
    <t>Terminal de Xicotepec</t>
  </si>
  <si>
    <t>Zautla</t>
  </si>
  <si>
    <t>Terminal de Zautla</t>
  </si>
  <si>
    <t>Puerto Morelos</t>
  </si>
  <si>
    <t>Suc Portillo</t>
  </si>
  <si>
    <t>Felipe Carrillo Puerto</t>
  </si>
  <si>
    <t>Terminal Carrillo Puerto Q R</t>
  </si>
  <si>
    <t>Terminal Belice City</t>
  </si>
  <si>
    <t>Terminal Corozal</t>
  </si>
  <si>
    <t>Terminal Orange Walk</t>
  </si>
  <si>
    <t>Terminal Xplor</t>
  </si>
  <si>
    <t>Macuspana</t>
  </si>
  <si>
    <t>Terminal Macuspana ADO</t>
  </si>
  <si>
    <t>Teapa</t>
  </si>
  <si>
    <t>Terminal Teapa ADO</t>
  </si>
  <si>
    <t>Soto la Marina</t>
  </si>
  <si>
    <t>Terminal Soto la Marina</t>
  </si>
  <si>
    <t>Terminal Tlaxcala ADO</t>
  </si>
  <si>
    <t>Hueyapan de Ocampo</t>
  </si>
  <si>
    <t>Terminal Juan Diaz Covarrubias</t>
  </si>
  <si>
    <t>Nanchital de Lazar</t>
  </si>
  <si>
    <t>Terminal Nanchital</t>
  </si>
  <si>
    <t>Tempoal</t>
  </si>
  <si>
    <t>Terminal Tempoal de Sánchez ADO</t>
  </si>
  <si>
    <t>Tlacotalpan</t>
  </si>
  <si>
    <t>Terminal Tlacotalpana ADO</t>
  </si>
  <si>
    <t>CIUDAD DE MÉXICO</t>
  </si>
  <si>
    <t>ESTADO DE MÉXICO</t>
  </si>
  <si>
    <t>MICHOACÁN</t>
  </si>
  <si>
    <t>NUEVO LEÓN</t>
  </si>
  <si>
    <t>QUERÉTARO</t>
  </si>
  <si>
    <t>TOTAL</t>
  </si>
  <si>
    <t>SAN LUIS POTOSÍ</t>
  </si>
  <si>
    <t>Acámbaro</t>
  </si>
  <si>
    <t>Tulancingo de Bravo</t>
  </si>
  <si>
    <t>Ocotlán</t>
  </si>
  <si>
    <t>Tehuacán</t>
  </si>
  <si>
    <t>José Azueta</t>
  </si>
  <si>
    <t>Tlapa de Comonfort</t>
  </si>
  <si>
    <t>Asunción Ixtaltepec</t>
  </si>
  <si>
    <t>Asunción Nochixtlán</t>
  </si>
  <si>
    <t>Eloxochitlán de Flores Magón</t>
  </si>
  <si>
    <t>Ixtlán de Juárez</t>
  </si>
  <si>
    <t>San Juan Bautista Cuicatlán</t>
  </si>
  <si>
    <t>Terminal San Juan Bautista Cuicatlán ADO</t>
  </si>
  <si>
    <t>Acatlán</t>
  </si>
  <si>
    <t>Terminal Acatlán ADO</t>
  </si>
  <si>
    <t>Terminal Solidaridad, Playa del Carmen Turística ADO</t>
  </si>
  <si>
    <t>Terminal Cárdenas, Cárdenas Minerva Ebx ADO</t>
  </si>
  <si>
    <t>Terminal Cádenas, Cárdenas Tab ADO</t>
  </si>
  <si>
    <t>Córdoba</t>
  </si>
  <si>
    <t>Terminal Córdoba ADO</t>
  </si>
  <si>
    <t>Naranjos Amatlán</t>
  </si>
  <si>
    <t>Terminal San Andrés Tuxtla ADO</t>
  </si>
  <si>
    <t>Tizimín</t>
  </si>
  <si>
    <t>Terminal Valladolid Chichen Itzá</t>
  </si>
  <si>
    <t>Terminal Mérida Aeropuerto</t>
  </si>
  <si>
    <t>9.4 Corridas de Origen-Paso y Pasajeros Transportados por las Terminales Centrales 2024</t>
  </si>
  <si>
    <t>Total de corridas 2024</t>
  </si>
  <si>
    <t>Pasajeros Transportados 2024</t>
  </si>
  <si>
    <t>Dolores Hidalgo</t>
  </si>
  <si>
    <t>Silao</t>
  </si>
  <si>
    <t>Lagos de Moreno</t>
  </si>
  <si>
    <t>Santiago de Querétaro</t>
  </si>
  <si>
    <t>9.5 Corridas de Origen-Paso y Pasajeros Transportados por las Terminales Individuales 2024</t>
  </si>
  <si>
    <t>9.2  Matriz Origen-Destino de las Terminales Centrales de Pasajeros 2024</t>
  </si>
  <si>
    <t>CHIHU</t>
  </si>
  <si>
    <t>CAMPECHE</t>
  </si>
  <si>
    <t>CHIAPAS</t>
  </si>
  <si>
    <t>QUINTANA ROO</t>
  </si>
  <si>
    <t>TABASCO</t>
  </si>
  <si>
    <t>TLAXCALA</t>
  </si>
  <si>
    <t>YUCATÁN</t>
  </si>
  <si>
    <t xml:space="preserve">MORELOS </t>
  </si>
  <si>
    <t>9.3  Matriz Origen-Destino de las Terminales Individuales de Pasajeros 2024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</si>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</sst>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3"/>
      <name val="Calibri"/>
      <family val="2"/>
    </font>
    <font>
      <sz val="11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9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3"/>
      <name val="Calibri"/>
      <family val="2"/>
      <charset val="1"/>
    </font>
    <font>
      <sz val="6"/>
      <name val="Arial"/>
      <family val="2"/>
      <charset val="1"/>
    </font>
    <font>
      <b/>
      <sz val="11"/>
      <name val="Calibri"/>
      <family val="2"/>
      <charset val="1"/>
    </font>
    <font>
      <sz val="8"/>
      <name val="Arial"/>
      <family val="2"/>
      <charset val="1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rgb="FF9BBB59"/>
        <bgColor rgb="FF969696"/>
      </patternFill>
    </fill>
    <fill>
      <patternFill patternType="solid">
        <fgColor rgb="FFC0504D"/>
        <bgColor rgb="FF969696"/>
      </patternFill>
    </fill>
    <fill>
      <patternFill patternType="solid">
        <fgColor rgb="FFD7E4BD"/>
        <bgColor rgb="FFD9D9D9"/>
      </patternFill>
    </fill>
    <fill>
      <patternFill patternType="solid">
        <fgColor rgb="FFDDD9C4"/>
        <bgColor rgb="FFD7E4BD"/>
      </patternFill>
    </fill>
    <fill>
      <patternFill patternType="solid">
        <fgColor rgb="FFC3D69B"/>
        <bgColor rgb="FFD7E4BD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4" fontId="3" fillId="0" borderId="0" applyFont="0" applyFill="0" applyBorder="0" applyAlignment="0" applyProtection="0"/>
    <xf numFmtId="0" fontId="25" fillId="0" borderId="0"/>
    <xf numFmtId="0" fontId="27" fillId="0" borderId="0"/>
    <xf numFmtId="0" fontId="29" fillId="9" borderId="0" applyBorder="0" applyProtection="0"/>
    <xf numFmtId="0" fontId="27" fillId="11" borderId="0" applyBorder="0" applyProtection="0"/>
    <xf numFmtId="0" fontId="29" fillId="13" borderId="0" applyBorder="0" applyProtection="0"/>
    <xf numFmtId="0" fontId="44" fillId="0" borderId="0"/>
  </cellStyleXfs>
  <cellXfs count="138">
    <xf numFmtId="0" fontId="0" fillId="0" borderId="0" xfId="0"/>
    <xf numFmtId="0" fontId="4" fillId="0" borderId="0" xfId="3" applyFont="1"/>
    <xf numFmtId="0" fontId="3" fillId="0" borderId="0" xfId="3"/>
    <xf numFmtId="0" fontId="9" fillId="0" borderId="0" xfId="3" applyFont="1"/>
    <xf numFmtId="0" fontId="11" fillId="0" borderId="0" xfId="3" applyFont="1"/>
    <xf numFmtId="0" fontId="2" fillId="0" borderId="0" xfId="3" applyFont="1"/>
    <xf numFmtId="0" fontId="14" fillId="0" borderId="0" xfId="3" applyFont="1"/>
    <xf numFmtId="0" fontId="8" fillId="0" borderId="0" xfId="3" applyFont="1"/>
    <xf numFmtId="0" fontId="15" fillId="0" borderId="0" xfId="3" applyFont="1"/>
    <xf numFmtId="0" fontId="13" fillId="4" borderId="0" xfId="3" applyFont="1" applyFill="1"/>
    <xf numFmtId="0" fontId="11" fillId="4" borderId="0" xfId="3" applyFont="1" applyFill="1" applyAlignment="1">
      <alignment horizontal="center" wrapText="1"/>
    </xf>
    <xf numFmtId="0" fontId="11" fillId="4" borderId="0" xfId="3" applyFont="1" applyFill="1" applyAlignment="1">
      <alignment horizontal="center" vertical="center" wrapText="1"/>
    </xf>
    <xf numFmtId="3" fontId="6" fillId="0" borderId="0" xfId="3" applyNumberFormat="1" applyFont="1" applyAlignment="1">
      <alignment horizontal="center"/>
    </xf>
    <xf numFmtId="3" fontId="11" fillId="4" borderId="0" xfId="3" applyNumberFormat="1" applyFont="1" applyFill="1" applyAlignment="1">
      <alignment horizontal="center"/>
    </xf>
    <xf numFmtId="0" fontId="3" fillId="0" borderId="0" xfId="3" applyAlignment="1">
      <alignment horizontal="center"/>
    </xf>
    <xf numFmtId="0" fontId="20" fillId="0" borderId="0" xfId="3" applyFont="1"/>
    <xf numFmtId="0" fontId="7" fillId="0" borderId="0" xfId="3" applyFont="1"/>
    <xf numFmtId="0" fontId="21" fillId="0" borderId="0" xfId="3" applyFont="1" applyAlignment="1">
      <alignment horizontal="right"/>
    </xf>
    <xf numFmtId="0" fontId="22" fillId="0" borderId="0" xfId="3" applyFont="1"/>
    <xf numFmtId="0" fontId="5" fillId="0" borderId="0" xfId="3" applyFont="1"/>
    <xf numFmtId="3" fontId="5" fillId="0" borderId="0" xfId="3" applyNumberFormat="1" applyFont="1" applyAlignment="1">
      <alignment horizontal="center"/>
    </xf>
    <xf numFmtId="0" fontId="19" fillId="5" borderId="0" xfId="1" applyFont="1" applyFill="1" applyBorder="1" applyAlignment="1">
      <alignment horizontal="center" vertical="center" wrapText="1"/>
    </xf>
    <xf numFmtId="0" fontId="10" fillId="5" borderId="0" xfId="1" applyFont="1" applyFill="1" applyBorder="1" applyAlignment="1">
      <alignment horizontal="center" vertical="center" wrapText="1"/>
    </xf>
    <xf numFmtId="0" fontId="17" fillId="6" borderId="0" xfId="2" applyFont="1" applyFill="1"/>
    <xf numFmtId="3" fontId="10" fillId="5" borderId="0" xfId="1" applyNumberFormat="1" applyFont="1" applyFill="1" applyBorder="1" applyAlignment="1">
      <alignment horizontal="center" vertical="center" wrapText="1"/>
    </xf>
    <xf numFmtId="0" fontId="16" fillId="6" borderId="0" xfId="2" applyFont="1" applyFill="1"/>
    <xf numFmtId="3" fontId="1" fillId="6" borderId="0" xfId="2" applyNumberFormat="1" applyFill="1" applyBorder="1" applyAlignment="1">
      <alignment horizontal="center"/>
    </xf>
    <xf numFmtId="3" fontId="16" fillId="6" borderId="0" xfId="2" applyNumberFormat="1" applyFont="1" applyFill="1" applyBorder="1" applyAlignment="1">
      <alignment horizontal="center"/>
    </xf>
    <xf numFmtId="0" fontId="10" fillId="5" borderId="0" xfId="1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3" fillId="7" borderId="0" xfId="0" applyFont="1" applyFill="1" applyAlignment="1">
      <alignment horizontal="center" vertical="center"/>
    </xf>
    <xf numFmtId="3" fontId="16" fillId="8" borderId="0" xfId="0" applyNumberFormat="1" applyFont="1" applyFill="1" applyAlignment="1">
      <alignment horizontal="left"/>
    </xf>
    <xf numFmtId="3" fontId="0" fillId="8" borderId="0" xfId="0" applyNumberFormat="1" applyFill="1" applyAlignment="1">
      <alignment horizontal="center"/>
    </xf>
    <xf numFmtId="3" fontId="16" fillId="8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/>
    </xf>
    <xf numFmtId="3" fontId="23" fillId="7" borderId="0" xfId="0" applyNumberFormat="1" applyFont="1" applyFill="1" applyAlignment="1">
      <alignment horizontal="center" vertical="center"/>
    </xf>
    <xf numFmtId="3" fontId="12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1" fillId="4" borderId="0" xfId="3" applyNumberFormat="1" applyFont="1" applyFill="1" applyAlignment="1">
      <alignment horizontal="right"/>
    </xf>
    <xf numFmtId="0" fontId="26" fillId="0" borderId="0" xfId="8" applyFont="1"/>
    <xf numFmtId="0" fontId="25" fillId="0" borderId="0" xfId="8" applyAlignment="1">
      <alignment horizontal="left"/>
    </xf>
    <xf numFmtId="0" fontId="27" fillId="0" borderId="0" xfId="9"/>
    <xf numFmtId="0" fontId="30" fillId="4" borderId="0" xfId="10" applyFont="1" applyFill="1" applyBorder="1" applyAlignment="1" applyProtection="1">
      <alignment horizontal="center" vertical="center" wrapText="1"/>
    </xf>
    <xf numFmtId="0" fontId="30" fillId="4" borderId="0" xfId="10" applyFont="1" applyFill="1" applyBorder="1" applyAlignment="1" applyProtection="1">
      <alignment horizontal="left" vertical="center" wrapText="1"/>
    </xf>
    <xf numFmtId="3" fontId="30" fillId="4" borderId="0" xfId="10" applyNumberFormat="1" applyFont="1" applyFill="1" applyBorder="1" applyAlignment="1" applyProtection="1">
      <alignment horizontal="center" vertical="center" wrapText="1"/>
    </xf>
    <xf numFmtId="0" fontId="16" fillId="0" borderId="0" xfId="9" applyFont="1" applyAlignment="1">
      <alignment horizontal="left"/>
    </xf>
    <xf numFmtId="3" fontId="27" fillId="0" borderId="0" xfId="9" applyNumberFormat="1"/>
    <xf numFmtId="0" fontId="31" fillId="0" borderId="0" xfId="9" applyFont="1" applyAlignment="1">
      <alignment horizontal="center"/>
    </xf>
    <xf numFmtId="0" fontId="16" fillId="8" borderId="0" xfId="9" applyFont="1" applyFill="1" applyAlignment="1">
      <alignment horizontal="center"/>
    </xf>
    <xf numFmtId="0" fontId="16" fillId="4" borderId="0" xfId="9" applyFont="1" applyFill="1" applyAlignment="1">
      <alignment horizontal="center"/>
    </xf>
    <xf numFmtId="0" fontId="1" fillId="4" borderId="0" xfId="9" applyFont="1" applyFill="1" applyAlignment="1">
      <alignment horizontal="left"/>
    </xf>
    <xf numFmtId="0" fontId="33" fillId="4" borderId="0" xfId="10" applyFont="1" applyFill="1" applyBorder="1" applyAlignment="1" applyProtection="1">
      <alignment horizontal="center" vertical="center" wrapText="1"/>
    </xf>
    <xf numFmtId="0" fontId="33" fillId="4" borderId="0" xfId="10" applyFont="1" applyFill="1" applyBorder="1" applyAlignment="1" applyProtection="1">
      <alignment horizontal="left" vertical="center" wrapText="1"/>
    </xf>
    <xf numFmtId="3" fontId="33" fillId="4" borderId="0" xfId="10" applyNumberFormat="1" applyFont="1" applyFill="1" applyBorder="1" applyAlignment="1" applyProtection="1">
      <alignment horizontal="center" vertical="center" wrapText="1"/>
    </xf>
    <xf numFmtId="0" fontId="32" fillId="0" borderId="0" xfId="9" applyFont="1" applyAlignment="1">
      <alignment horizontal="left"/>
    </xf>
    <xf numFmtId="3" fontId="34" fillId="12" borderId="0" xfId="11" applyNumberFormat="1" applyFont="1" applyFill="1" applyBorder="1" applyAlignment="1" applyProtection="1">
      <alignment horizontal="center"/>
    </xf>
    <xf numFmtId="0" fontId="35" fillId="4" borderId="0" xfId="8" applyFont="1" applyFill="1"/>
    <xf numFmtId="0" fontId="36" fillId="4" borderId="0" xfId="8" applyFont="1" applyFill="1" applyAlignment="1">
      <alignment horizontal="left"/>
    </xf>
    <xf numFmtId="0" fontId="16" fillId="4" borderId="0" xfId="9" applyFont="1" applyFill="1" applyAlignment="1">
      <alignment horizontal="center" vertical="center" wrapText="1"/>
    </xf>
    <xf numFmtId="3" fontId="34" fillId="4" borderId="0" xfId="11" applyNumberFormat="1" applyFont="1" applyFill="1" applyBorder="1" applyAlignment="1" applyProtection="1">
      <alignment horizontal="left"/>
    </xf>
    <xf numFmtId="3" fontId="34" fillId="4" borderId="0" xfId="11" applyNumberFormat="1" applyFont="1" applyFill="1" applyBorder="1" applyAlignment="1" applyProtection="1">
      <alignment horizontal="center"/>
    </xf>
    <xf numFmtId="0" fontId="35" fillId="4" borderId="0" xfId="8" applyFont="1" applyFill="1" applyAlignment="1">
      <alignment horizontal="left"/>
    </xf>
    <xf numFmtId="0" fontId="16" fillId="4" borderId="0" xfId="9" applyFont="1" applyFill="1" applyAlignment="1">
      <alignment horizontal="center" vertical="center"/>
    </xf>
    <xf numFmtId="0" fontId="16" fillId="4" borderId="0" xfId="9" applyFont="1" applyFill="1" applyAlignment="1">
      <alignment horizontal="left"/>
    </xf>
    <xf numFmtId="3" fontId="34" fillId="12" borderId="0" xfId="11" applyNumberFormat="1" applyFont="1" applyFill="1" applyBorder="1" applyAlignment="1" applyProtection="1">
      <alignment horizontal="center" vertical="center"/>
    </xf>
    <xf numFmtId="0" fontId="5" fillId="0" borderId="0" xfId="9" applyFont="1" applyAlignment="1">
      <alignment horizontal="left"/>
    </xf>
    <xf numFmtId="3" fontId="35" fillId="4" borderId="0" xfId="8" applyNumberFormat="1" applyFont="1" applyFill="1"/>
    <xf numFmtId="3" fontId="35" fillId="4" borderId="0" xfId="8" applyNumberFormat="1" applyFont="1" applyFill="1" applyAlignment="1">
      <alignment horizontal="center"/>
    </xf>
    <xf numFmtId="3" fontId="35" fillId="0" borderId="0" xfId="8" applyNumberFormat="1" applyFont="1"/>
    <xf numFmtId="0" fontId="35" fillId="0" borderId="0" xfId="8" applyFont="1" applyAlignment="1">
      <alignment horizontal="left"/>
    </xf>
    <xf numFmtId="3" fontId="37" fillId="10" borderId="3" xfId="8" applyNumberFormat="1" applyFont="1" applyFill="1" applyBorder="1" applyAlignment="1">
      <alignment horizontal="center" vertical="center"/>
    </xf>
    <xf numFmtId="0" fontId="34" fillId="0" borderId="0" xfId="9" applyFont="1"/>
    <xf numFmtId="0" fontId="27" fillId="0" borderId="0" xfId="9" applyAlignment="1">
      <alignment horizontal="left"/>
    </xf>
    <xf numFmtId="0" fontId="27" fillId="0" borderId="0" xfId="9" applyAlignment="1">
      <alignment wrapText="1"/>
    </xf>
    <xf numFmtId="0" fontId="16" fillId="0" borderId="0" xfId="9" applyFont="1" applyAlignment="1">
      <alignment wrapText="1"/>
    </xf>
    <xf numFmtId="0" fontId="27" fillId="0" borderId="0" xfId="9" applyAlignment="1">
      <alignment horizontal="right" wrapText="1"/>
    </xf>
    <xf numFmtId="0" fontId="40" fillId="12" borderId="0" xfId="12" applyFont="1" applyFill="1" applyBorder="1" applyAlignment="1" applyProtection="1">
      <alignment horizontal="right" wrapText="1"/>
    </xf>
    <xf numFmtId="3" fontId="41" fillId="4" borderId="0" xfId="8" applyNumberFormat="1" applyFont="1" applyFill="1"/>
    <xf numFmtId="0" fontId="27" fillId="4" borderId="0" xfId="9" applyFill="1" applyAlignment="1">
      <alignment wrapText="1"/>
    </xf>
    <xf numFmtId="0" fontId="16" fillId="4" borderId="1" xfId="9" applyFont="1" applyFill="1" applyBorder="1" applyAlignment="1">
      <alignment vertical="center"/>
    </xf>
    <xf numFmtId="0" fontId="27" fillId="4" borderId="0" xfId="9" applyFill="1" applyAlignment="1">
      <alignment horizontal="right" wrapText="1"/>
    </xf>
    <xf numFmtId="0" fontId="39" fillId="4" borderId="0" xfId="8" applyFont="1" applyFill="1"/>
    <xf numFmtId="0" fontId="42" fillId="0" borderId="0" xfId="9" applyFont="1" applyAlignment="1">
      <alignment horizontal="right"/>
    </xf>
    <xf numFmtId="0" fontId="27" fillId="4" borderId="0" xfId="9" applyFill="1"/>
    <xf numFmtId="3" fontId="27" fillId="0" borderId="0" xfId="9" applyNumberFormat="1" applyAlignment="1">
      <alignment horizontal="center"/>
    </xf>
    <xf numFmtId="3" fontId="32" fillId="8" borderId="0" xfId="9" applyNumberFormat="1" applyFont="1" applyFill="1" applyAlignment="1">
      <alignment horizontal="center"/>
    </xf>
    <xf numFmtId="3" fontId="27" fillId="4" borderId="0" xfId="9" applyNumberFormat="1" applyFill="1" applyAlignment="1">
      <alignment horizontal="center"/>
    </xf>
    <xf numFmtId="3" fontId="16" fillId="4" borderId="0" xfId="9" applyNumberFormat="1" applyFont="1" applyFill="1" applyAlignment="1">
      <alignment horizontal="center"/>
    </xf>
    <xf numFmtId="3" fontId="16" fillId="0" borderId="0" xfId="9" applyNumberFormat="1" applyFont="1" applyAlignment="1">
      <alignment horizontal="center"/>
    </xf>
    <xf numFmtId="0" fontId="27" fillId="0" borderId="0" xfId="9" applyAlignment="1">
      <alignment horizontal="center"/>
    </xf>
    <xf numFmtId="0" fontId="27" fillId="4" borderId="0" xfId="9" applyFill="1" applyAlignment="1">
      <alignment horizontal="center"/>
    </xf>
    <xf numFmtId="3" fontId="27" fillId="0" borderId="0" xfId="9" applyNumberFormat="1" applyAlignment="1">
      <alignment horizontal="center" vertical="center"/>
    </xf>
    <xf numFmtId="0" fontId="28" fillId="0" borderId="0" xfId="8" applyFont="1"/>
    <xf numFmtId="0" fontId="38" fillId="0" borderId="0" xfId="8" applyFont="1"/>
    <xf numFmtId="0" fontId="23" fillId="7" borderId="0" xfId="0" applyFont="1" applyFill="1" applyAlignment="1">
      <alignment horizontal="center" vertical="center" wrapText="1"/>
    </xf>
    <xf numFmtId="0" fontId="16" fillId="0" borderId="0" xfId="0" applyFont="1"/>
    <xf numFmtId="0" fontId="25" fillId="0" borderId="0" xfId="8" applyAlignment="1">
      <alignment horizontal="center" vertical="center"/>
    </xf>
    <xf numFmtId="0" fontId="28" fillId="0" borderId="0" xfId="8" applyFont="1" applyAlignment="1">
      <alignment horizontal="center" vertical="center"/>
    </xf>
    <xf numFmtId="3" fontId="16" fillId="8" borderId="0" xfId="9" applyNumberFormat="1" applyFont="1" applyFill="1" applyAlignment="1">
      <alignment horizontal="center" vertical="center"/>
    </xf>
    <xf numFmtId="3" fontId="27" fillId="4" borderId="0" xfId="9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6" fillId="12" borderId="0" xfId="9" applyNumberFormat="1" applyFont="1" applyFill="1" applyAlignment="1">
      <alignment horizontal="center" vertical="center"/>
    </xf>
    <xf numFmtId="0" fontId="36" fillId="4" borderId="0" xfId="8" applyFont="1" applyFill="1" applyAlignment="1">
      <alignment horizontal="center" vertical="center"/>
    </xf>
    <xf numFmtId="0" fontId="16" fillId="0" borderId="0" xfId="0" applyFont="1" applyAlignment="1">
      <alignment horizontal="left" indent="1"/>
    </xf>
    <xf numFmtId="3" fontId="16" fillId="4" borderId="0" xfId="9" applyNumberFormat="1" applyFont="1" applyFill="1" applyAlignment="1">
      <alignment horizontal="center" vertical="center"/>
    </xf>
    <xf numFmtId="0" fontId="35" fillId="4" borderId="0" xfId="8" applyFont="1" applyFill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27" fillId="0" borderId="0" xfId="9" applyAlignment="1">
      <alignment horizontal="center" vertical="center"/>
    </xf>
    <xf numFmtId="0" fontId="27" fillId="0" borderId="0" xfId="9" applyAlignment="1">
      <alignment horizontal="right"/>
    </xf>
    <xf numFmtId="0" fontId="38" fillId="0" borderId="0" xfId="8" applyFont="1" applyAlignment="1">
      <alignment horizontal="right"/>
    </xf>
    <xf numFmtId="0" fontId="16" fillId="0" borderId="0" xfId="0" applyFont="1" applyAlignment="1">
      <alignment wrapText="1"/>
    </xf>
    <xf numFmtId="0" fontId="0" fillId="0" borderId="0" xfId="0" applyAlignment="1">
      <alignment horizontal="right" wrapText="1"/>
    </xf>
    <xf numFmtId="3" fontId="43" fillId="10" borderId="3" xfId="8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5" borderId="0" xfId="1" applyFont="1" applyFill="1" applyAlignment="1">
      <alignment horizontal="center" vertical="center" wrapText="1"/>
    </xf>
    <xf numFmtId="0" fontId="18" fillId="5" borderId="0" xfId="1" applyFont="1" applyFill="1" applyBorder="1" applyAlignment="1">
      <alignment horizontal="center"/>
    </xf>
    <xf numFmtId="0" fontId="9" fillId="0" borderId="0" xfId="13" applyFont="1" applyAlignment="1">
      <alignment horizontal="justify" vertical="top" wrapText="1"/>
    </xf>
    <xf numFmtId="0" fontId="24" fillId="7" borderId="0" xfId="0" applyFont="1" applyFill="1" applyAlignment="1">
      <alignment horizontal="center" vertical="center"/>
    </xf>
    <xf numFmtId="0" fontId="16" fillId="8" borderId="0" xfId="9" applyFont="1" applyFill="1" applyAlignment="1">
      <alignment horizontal="center" vertical="center"/>
    </xf>
    <xf numFmtId="0" fontId="30" fillId="10" borderId="0" xfId="10" applyFont="1" applyFill="1" applyBorder="1" applyAlignment="1" applyProtection="1">
      <alignment horizontal="center" vertical="center" wrapText="1"/>
    </xf>
    <xf numFmtId="3" fontId="30" fillId="10" borderId="0" xfId="10" applyNumberFormat="1" applyFont="1" applyFill="1" applyBorder="1" applyAlignment="1" applyProtection="1">
      <alignment horizontal="center" vertical="center" wrapText="1"/>
    </xf>
    <xf numFmtId="0" fontId="16" fillId="8" borderId="1" xfId="9" applyFont="1" applyFill="1" applyBorder="1" applyAlignment="1">
      <alignment horizontal="center" vertical="center"/>
    </xf>
    <xf numFmtId="0" fontId="16" fillId="8" borderId="1" xfId="9" applyFont="1" applyFill="1" applyBorder="1" applyAlignment="1">
      <alignment horizontal="center" vertical="center" wrapText="1"/>
    </xf>
    <xf numFmtId="0" fontId="16" fillId="8" borderId="0" xfId="9" applyFont="1" applyFill="1" applyAlignment="1">
      <alignment horizontal="center" vertical="center" wrapText="1"/>
    </xf>
    <xf numFmtId="1" fontId="33" fillId="10" borderId="0" xfId="8" applyNumberFormat="1" applyFont="1" applyFill="1" applyAlignment="1">
      <alignment horizontal="center" vertical="center" wrapText="1"/>
    </xf>
    <xf numFmtId="1" fontId="33" fillId="10" borderId="2" xfId="8" applyNumberFormat="1" applyFont="1" applyFill="1" applyBorder="1" applyAlignment="1">
      <alignment horizontal="center" vertical="center" wrapText="1"/>
    </xf>
    <xf numFmtId="0" fontId="33" fillId="10" borderId="0" xfId="10" applyFont="1" applyFill="1" applyBorder="1" applyAlignment="1" applyProtection="1">
      <alignment horizontal="center" vertical="center" wrapText="1"/>
    </xf>
    <xf numFmtId="3" fontId="30" fillId="10" borderId="0" xfId="10" applyNumberFormat="1" applyFont="1" applyFill="1" applyBorder="1" applyAlignment="1" applyProtection="1">
      <alignment horizontal="center" wrapText="1"/>
    </xf>
    <xf numFmtId="3" fontId="30" fillId="10" borderId="1" xfId="10" applyNumberFormat="1" applyFont="1" applyFill="1" applyBorder="1" applyAlignment="1" applyProtection="1">
      <alignment horizontal="center" wrapText="1"/>
    </xf>
    <xf numFmtId="0" fontId="39" fillId="4" borderId="0" xfId="8" applyFont="1" applyFill="1" applyAlignment="1">
      <alignment horizontal="center"/>
    </xf>
    <xf numFmtId="0" fontId="16" fillId="8" borderId="4" xfId="9" applyFont="1" applyFill="1" applyBorder="1" applyAlignment="1">
      <alignment horizontal="center" vertical="center"/>
    </xf>
    <xf numFmtId="0" fontId="5" fillId="8" borderId="0" xfId="9" applyFont="1" applyFill="1" applyAlignment="1">
      <alignment horizontal="center" vertical="center"/>
    </xf>
    <xf numFmtId="0" fontId="18" fillId="5" borderId="0" xfId="1" applyFont="1" applyFill="1" applyAlignment="1">
      <alignment horizontal="center" vertical="center" wrapText="1"/>
    </xf>
  </cellXfs>
  <cellStyles count="14">
    <cellStyle name="40% - Énfasis3" xfId="2" builtinId="39"/>
    <cellStyle name="40% - Énfasis3 2" xfId="4" xr:uid="{00000000-0005-0000-0000-000001000000}"/>
    <cellStyle name="40% - Énfasis3 2 2" xfId="5" xr:uid="{00000000-0005-0000-0000-000002000000}"/>
    <cellStyle name="40% - Énfasis3 3" xfId="6" xr:uid="{00000000-0005-0000-0000-000003000000}"/>
    <cellStyle name="Énfasis3" xfId="1" builtinId="37"/>
    <cellStyle name="Euro" xfId="7" xr:uid="{00000000-0005-0000-0000-000005000000}"/>
    <cellStyle name="Excel Built-in 40% - Accent3" xfId="11" xr:uid="{C585E03B-EE5B-459E-950B-5D8673BB3A5D}"/>
    <cellStyle name="Excel Built-in 60% - Accent3" xfId="12" xr:uid="{708FFAD2-F136-4C72-80B2-A77363A6696D}"/>
    <cellStyle name="Excel Built-in Accent3" xfId="10" xr:uid="{EB3AA84C-01F3-4AC6-806E-EECA6CB723E6}"/>
    <cellStyle name="Normal" xfId="0" builtinId="0"/>
    <cellStyle name="Normal 2" xfId="3" xr:uid="{00000000-0005-0000-0000-000007000000}"/>
    <cellStyle name="Normal 2 2" xfId="8" xr:uid="{0B64A845-D431-4595-BFDA-B0AC4E9D7AE1}"/>
    <cellStyle name="Normal 2 3" xfId="13" xr:uid="{16DB6385-9F5C-49B1-B8D9-A68D4890AE61}"/>
    <cellStyle name="Normal 3" xfId="9" xr:uid="{5C649727-150B-4770-9F68-4D9CA23C2A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Terminales Centrales e </a:t>
            </a:r>
            <a:r>
              <a:rPr lang="en-US" sz="1400" baseline="0"/>
              <a:t>Individuales de Pasajeros 2024</a:t>
            </a:r>
          </a:p>
          <a:p>
            <a:pPr>
              <a:defRPr lang="es-ES" sz="1400"/>
            </a:pPr>
            <a:endParaRPr lang="en-US" sz="1400"/>
          </a:p>
        </c:rich>
      </c:tx>
      <c:layout>
        <c:manualLayout>
          <c:xMode val="edge"/>
          <c:yMode val="edge"/>
          <c:x val="0.16674880004420495"/>
          <c:y val="1.9314337960764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252187162585186E-2"/>
          <c:y val="0.11624463570877402"/>
          <c:w val="0.87425874890638666"/>
          <c:h val="0.64066820097842514"/>
        </c:manualLayout>
      </c:layout>
      <c:lineChart>
        <c:grouping val="standard"/>
        <c:varyColors val="0"/>
        <c:ser>
          <c:idx val="0"/>
          <c:order val="0"/>
          <c:tx>
            <c:strRef>
              <c:f>'9.1 '!$B$7</c:f>
              <c:strCache>
                <c:ptCount val="1"/>
                <c:pt idx="0">
                  <c:v>Individuales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'9.1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 '!$B$9:$B$40</c:f>
              <c:numCache>
                <c:formatCode>#,##0</c:formatCode>
                <c:ptCount val="32"/>
                <c:pt idx="0">
                  <c:v>2</c:v>
                </c:pt>
                <c:pt idx="1">
                  <c:v>26</c:v>
                </c:pt>
                <c:pt idx="2">
                  <c:v>11</c:v>
                </c:pt>
                <c:pt idx="3">
                  <c:v>9</c:v>
                </c:pt>
                <c:pt idx="4">
                  <c:v>21</c:v>
                </c:pt>
                <c:pt idx="5">
                  <c:v>20</c:v>
                </c:pt>
                <c:pt idx="6">
                  <c:v>6</c:v>
                </c:pt>
                <c:pt idx="7">
                  <c:v>11</c:v>
                </c:pt>
                <c:pt idx="8">
                  <c:v>0</c:v>
                </c:pt>
                <c:pt idx="9">
                  <c:v>6</c:v>
                </c:pt>
                <c:pt idx="10">
                  <c:v>29</c:v>
                </c:pt>
                <c:pt idx="11">
                  <c:v>9</c:v>
                </c:pt>
                <c:pt idx="12">
                  <c:v>24</c:v>
                </c:pt>
                <c:pt idx="13">
                  <c:v>15</c:v>
                </c:pt>
                <c:pt idx="14">
                  <c:v>41</c:v>
                </c:pt>
                <c:pt idx="15">
                  <c:v>13</c:v>
                </c:pt>
                <c:pt idx="16">
                  <c:v>18</c:v>
                </c:pt>
                <c:pt idx="17">
                  <c:v>21</c:v>
                </c:pt>
                <c:pt idx="18">
                  <c:v>13</c:v>
                </c:pt>
                <c:pt idx="19">
                  <c:v>73</c:v>
                </c:pt>
                <c:pt idx="20">
                  <c:v>48</c:v>
                </c:pt>
                <c:pt idx="21">
                  <c:v>1</c:v>
                </c:pt>
                <c:pt idx="22">
                  <c:v>8</c:v>
                </c:pt>
                <c:pt idx="23">
                  <c:v>11</c:v>
                </c:pt>
                <c:pt idx="24">
                  <c:v>23</c:v>
                </c:pt>
                <c:pt idx="25">
                  <c:v>22</c:v>
                </c:pt>
                <c:pt idx="26">
                  <c:v>8</c:v>
                </c:pt>
                <c:pt idx="27">
                  <c:v>8</c:v>
                </c:pt>
                <c:pt idx="28">
                  <c:v>14</c:v>
                </c:pt>
                <c:pt idx="29">
                  <c:v>72</c:v>
                </c:pt>
                <c:pt idx="30">
                  <c:v>9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5-49D3-8CE9-FE4EA3F8D959}"/>
            </c:ext>
          </c:extLst>
        </c:ser>
        <c:ser>
          <c:idx val="1"/>
          <c:order val="1"/>
          <c:tx>
            <c:strRef>
              <c:f>'9.1 '!$C$7</c:f>
              <c:strCache>
                <c:ptCount val="1"/>
                <c:pt idx="0">
                  <c:v>Centrales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'9.1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 '!$C$9:$C$40</c:f>
              <c:numCache>
                <c:formatCode>#,##0</c:formatCode>
                <c:ptCount val="32"/>
                <c:pt idx="0">
                  <c:v>1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21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28</c:v>
                </c:pt>
                <c:pt idx="11">
                  <c:v>19</c:v>
                </c:pt>
                <c:pt idx="12">
                  <c:v>11</c:v>
                </c:pt>
                <c:pt idx="13">
                  <c:v>16</c:v>
                </c:pt>
                <c:pt idx="14">
                  <c:v>25</c:v>
                </c:pt>
                <c:pt idx="15">
                  <c:v>16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15</c:v>
                </c:pt>
                <c:pt idx="20">
                  <c:v>33</c:v>
                </c:pt>
                <c:pt idx="21">
                  <c:v>7</c:v>
                </c:pt>
                <c:pt idx="22">
                  <c:v>4</c:v>
                </c:pt>
                <c:pt idx="23">
                  <c:v>12</c:v>
                </c:pt>
                <c:pt idx="24">
                  <c:v>12</c:v>
                </c:pt>
                <c:pt idx="25">
                  <c:v>10</c:v>
                </c:pt>
                <c:pt idx="26">
                  <c:v>6</c:v>
                </c:pt>
                <c:pt idx="27">
                  <c:v>22</c:v>
                </c:pt>
                <c:pt idx="28">
                  <c:v>7</c:v>
                </c:pt>
                <c:pt idx="29">
                  <c:v>37</c:v>
                </c:pt>
                <c:pt idx="30">
                  <c:v>5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5-49D3-8CE9-FE4EA3F8D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51008"/>
        <c:axId val="82652544"/>
      </c:lineChart>
      <c:catAx>
        <c:axId val="826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652544"/>
        <c:crosses val="autoZero"/>
        <c:auto val="1"/>
        <c:lblAlgn val="ctr"/>
        <c:lblOffset val="100"/>
        <c:noMultiLvlLbl val="0"/>
      </c:catAx>
      <c:valAx>
        <c:axId val="82652544"/>
        <c:scaling>
          <c:orientation val="minMax"/>
          <c:max val="8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8265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54885677727441"/>
          <c:y val="0.918583221832314"/>
          <c:w val="0.33612817047419652"/>
          <c:h val="6.985190008981927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Terminales Centrales de Pasajeros</a:t>
            </a:r>
            <a:endParaRPr lang="es-MX" sz="1100">
              <a:effectLst/>
            </a:endParaRP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n-US" sz="1100" b="1" i="0" baseline="0">
                <a:effectLst/>
              </a:rPr>
              <a:t>Pasajeros Transportados por Origen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26648275862068965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26159230096238E-2"/>
          <c:y val="0.15212962962962964"/>
          <c:w val="0.89618285214348203"/>
          <c:h val="0.7404709827938174"/>
        </c:manualLayout>
      </c:layout>
      <c:lineChart>
        <c:grouping val="standard"/>
        <c:varyColors val="0"/>
        <c:ser>
          <c:idx val="0"/>
          <c:order val="0"/>
          <c:tx>
            <c:strRef>
              <c:f>'9.2'!$A$4:$A$5</c:f>
              <c:strCache>
                <c:ptCount val="2"/>
                <c:pt idx="0">
                  <c:v>ESTADO ORIGEN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948A5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788530465949821E-2"/>
                  <c:y val="3.9386482939632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E9-4D66-B463-E42C96504DD9}"/>
                </c:ext>
              </c:extLst>
            </c:dLbl>
            <c:dLbl>
              <c:idx val="3"/>
              <c:layout>
                <c:manualLayout>
                  <c:x val="-6.0174091141833079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9-4D66-B463-E42C96504DD9}"/>
                </c:ext>
              </c:extLst>
            </c:dLbl>
            <c:dLbl>
              <c:idx val="4"/>
              <c:layout>
                <c:manualLayout>
                  <c:x val="-4.378904249871992E-2"/>
                  <c:y val="-6.7094998541848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9-4D66-B463-E42C96504DD9}"/>
                </c:ext>
              </c:extLst>
            </c:dLbl>
            <c:dLbl>
              <c:idx val="7"/>
              <c:layout>
                <c:manualLayout>
                  <c:x val="-5.501280081925243E-2"/>
                  <c:y val="4.8645742198891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E9-4D66-B463-E42C96504DD9}"/>
                </c:ext>
              </c:extLst>
            </c:dLbl>
            <c:dLbl>
              <c:idx val="9"/>
              <c:layout>
                <c:manualLayout>
                  <c:x val="-3.846390168970814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F3-42A0-831B-7E02D6C19C72}"/>
                </c:ext>
              </c:extLst>
            </c:dLbl>
            <c:dLbl>
              <c:idx val="10"/>
              <c:layout>
                <c:manualLayout>
                  <c:x val="-1.7982590885816618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3-42A0-831B-7E02D6C19C72}"/>
                </c:ext>
              </c:extLst>
            </c:dLbl>
            <c:dLbl>
              <c:idx val="11"/>
              <c:layout>
                <c:manualLayout>
                  <c:x val="-0.10932923707117255"/>
                  <c:y val="6.97907553222513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E9-4D66-B463-E42C96504DD9}"/>
                </c:ext>
              </c:extLst>
            </c:dLbl>
            <c:dLbl>
              <c:idx val="14"/>
              <c:layout>
                <c:manualLayout>
                  <c:x val="-3.8627752176139424E-2"/>
                  <c:y val="-4.8576480023330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E9-4D66-B463-E42C96504DD9}"/>
                </c:ext>
              </c:extLst>
            </c:dLbl>
            <c:dLbl>
              <c:idx val="15"/>
              <c:layout>
                <c:manualLayout>
                  <c:x val="-4.7311827956989246E-2"/>
                  <c:y val="-8.561351706036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E9-4D66-B463-E42C96504DD9}"/>
                </c:ext>
              </c:extLst>
            </c:dLbl>
            <c:dLbl>
              <c:idx val="17"/>
              <c:layout>
                <c:manualLayout>
                  <c:x val="-4.116743471582196E-2"/>
                  <c:y val="-9.02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E9-4D66-B463-E42C96504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'9.2'!$AI$6:$AI$25</c:f>
              <c:strCache>
                <c:ptCount val="20"/>
                <c:pt idx="0">
                  <c:v>AGS</c:v>
                </c:pt>
                <c:pt idx="1">
                  <c:v>BC</c:v>
                </c:pt>
                <c:pt idx="2">
                  <c:v>CDMX</c:v>
                </c:pt>
                <c:pt idx="3">
                  <c:v>COL</c:v>
                </c:pt>
                <c:pt idx="4">
                  <c:v>DGO</c:v>
                </c:pt>
                <c:pt idx="5">
                  <c:v>MEX</c:v>
                </c:pt>
                <c:pt idx="6">
                  <c:v>GTO</c:v>
                </c:pt>
                <c:pt idx="7">
                  <c:v>GRO</c:v>
                </c:pt>
                <c:pt idx="8">
                  <c:v>HGO</c:v>
                </c:pt>
                <c:pt idx="9">
                  <c:v>JAL</c:v>
                </c:pt>
                <c:pt idx="10">
                  <c:v>MICH</c:v>
                </c:pt>
                <c:pt idx="11">
                  <c:v>MOR</c:v>
                </c:pt>
                <c:pt idx="12">
                  <c:v>PUE</c:v>
                </c:pt>
                <c:pt idx="13">
                  <c:v>QRO</c:v>
                </c:pt>
                <c:pt idx="14">
                  <c:v>SLP</c:v>
                </c:pt>
                <c:pt idx="15">
                  <c:v>SIN</c:v>
                </c:pt>
                <c:pt idx="16">
                  <c:v>TAB</c:v>
                </c:pt>
                <c:pt idx="17">
                  <c:v>TAM</c:v>
                </c:pt>
                <c:pt idx="18">
                  <c:v>TLAX</c:v>
                </c:pt>
                <c:pt idx="19">
                  <c:v>VER</c:v>
                </c:pt>
              </c:strCache>
            </c:strRef>
          </c:cat>
          <c:val>
            <c:numRef>
              <c:f>'9.2'!$AH$6:$AH$25</c:f>
              <c:numCache>
                <c:formatCode>#,##0</c:formatCode>
                <c:ptCount val="20"/>
                <c:pt idx="0">
                  <c:v>1938921</c:v>
                </c:pt>
                <c:pt idx="1">
                  <c:v>741682</c:v>
                </c:pt>
                <c:pt idx="2">
                  <c:v>2369210</c:v>
                </c:pt>
                <c:pt idx="3">
                  <c:v>458689</c:v>
                </c:pt>
                <c:pt idx="4">
                  <c:v>716321.55208333337</c:v>
                </c:pt>
                <c:pt idx="5">
                  <c:v>134244</c:v>
                </c:pt>
                <c:pt idx="6">
                  <c:v>8584398</c:v>
                </c:pt>
                <c:pt idx="7">
                  <c:v>1093816</c:v>
                </c:pt>
                <c:pt idx="8">
                  <c:v>3974461</c:v>
                </c:pt>
                <c:pt idx="9">
                  <c:v>2324527.7373611112</c:v>
                </c:pt>
                <c:pt idx="10">
                  <c:v>1486075</c:v>
                </c:pt>
                <c:pt idx="11">
                  <c:v>826888</c:v>
                </c:pt>
                <c:pt idx="12">
                  <c:v>103977</c:v>
                </c:pt>
                <c:pt idx="13">
                  <c:v>2928479.9665999981</c:v>
                </c:pt>
                <c:pt idx="14">
                  <c:v>1792555</c:v>
                </c:pt>
                <c:pt idx="15">
                  <c:v>91141</c:v>
                </c:pt>
                <c:pt idx="16">
                  <c:v>2718036</c:v>
                </c:pt>
                <c:pt idx="17">
                  <c:v>97287</c:v>
                </c:pt>
                <c:pt idx="18">
                  <c:v>2007645</c:v>
                </c:pt>
                <c:pt idx="19">
                  <c:v>313908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5E9-4D66-B463-E42C96504DD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5330600"/>
        <c:axId val="358133552"/>
      </c:lineChart>
      <c:catAx>
        <c:axId val="36533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133552"/>
        <c:crosses val="autoZero"/>
        <c:auto val="1"/>
        <c:lblAlgn val="ctr"/>
        <c:lblOffset val="100"/>
        <c:noMultiLvlLbl val="0"/>
      </c:catAx>
      <c:valAx>
        <c:axId val="3581335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330600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Terminales Centrales de Pasajeros</a:t>
            </a:r>
            <a:endParaRPr lang="es-MX" sz="1100">
              <a:effectLst/>
            </a:endParaRP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n-US" sz="1100" b="1" i="0" baseline="0">
                <a:effectLst/>
              </a:rPr>
              <a:t>Pasajeros Transportados por Destino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27091235688562187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26159230096238E-2"/>
          <c:y val="0.15212962962962964"/>
          <c:w val="0.89618285214348203"/>
          <c:h val="0.7404709827938174"/>
        </c:manualLayout>
      </c:layout>
      <c:lineChart>
        <c:grouping val="standard"/>
        <c:varyColors val="0"/>
        <c:ser>
          <c:idx val="0"/>
          <c:order val="0"/>
          <c:tx>
            <c:strRef>
              <c:f>'9.2'!$B$4:$AH$4</c:f>
              <c:strCache>
                <c:ptCount val="33"/>
                <c:pt idx="0">
                  <c:v>ESTADO DESTINO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504D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C8-4E69-8003-009B58FDF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'9.2'!$B$3:$AG$3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CHIHU</c:v>
                </c:pt>
                <c:pt idx="5">
                  <c:v>CDMX</c:v>
                </c:pt>
                <c:pt idx="6">
                  <c:v>COAH</c:v>
                </c:pt>
                <c:pt idx="7">
                  <c:v>COL</c:v>
                </c:pt>
                <c:pt idx="8">
                  <c:v>DGO</c:v>
                </c:pt>
                <c:pt idx="9">
                  <c:v>MEX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MICH</c:v>
                </c:pt>
                <c:pt idx="15">
                  <c:v>MOR</c:v>
                </c:pt>
                <c:pt idx="16">
                  <c:v>NAY</c:v>
                </c:pt>
                <c:pt idx="17">
                  <c:v>NL</c:v>
                </c:pt>
                <c:pt idx="18">
                  <c:v>OAX</c:v>
                </c:pt>
                <c:pt idx="19">
                  <c:v>PUE</c:v>
                </c:pt>
                <c:pt idx="20">
                  <c:v>QRO</c:v>
                </c:pt>
                <c:pt idx="21">
                  <c:v>QROO</c:v>
                </c:pt>
                <c:pt idx="22">
                  <c:v>SLP</c:v>
                </c:pt>
                <c:pt idx="23">
                  <c:v>SIN</c:v>
                </c:pt>
                <c:pt idx="24">
                  <c:v>SON</c:v>
                </c:pt>
                <c:pt idx="25">
                  <c:v>TAB</c:v>
                </c:pt>
                <c:pt idx="26">
                  <c:v>TAM</c:v>
                </c:pt>
                <c:pt idx="27">
                  <c:v>TLAX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  <c:pt idx="31">
                  <c:v>EU</c:v>
                </c:pt>
              </c:strCache>
            </c:strRef>
          </c:cat>
          <c:val>
            <c:numRef>
              <c:f>'9.2'!$B$26:$AG$26</c:f>
              <c:numCache>
                <c:formatCode>#,##0</c:formatCode>
                <c:ptCount val="32"/>
                <c:pt idx="0">
                  <c:v>1891841.8229166667</c:v>
                </c:pt>
                <c:pt idx="1">
                  <c:v>717549.65069444443</c:v>
                </c:pt>
                <c:pt idx="2">
                  <c:v>31961</c:v>
                </c:pt>
                <c:pt idx="3">
                  <c:v>274146</c:v>
                </c:pt>
                <c:pt idx="4">
                  <c:v>48843.878472222219</c:v>
                </c:pt>
                <c:pt idx="5">
                  <c:v>4926612.420138889</c:v>
                </c:pt>
                <c:pt idx="6">
                  <c:v>110788.52777777778</c:v>
                </c:pt>
                <c:pt idx="7">
                  <c:v>372209.83333333337</c:v>
                </c:pt>
                <c:pt idx="8">
                  <c:v>193031.54861111109</c:v>
                </c:pt>
                <c:pt idx="9">
                  <c:v>417560.91666666663</c:v>
                </c:pt>
                <c:pt idx="10">
                  <c:v>9001734.8634722233</c:v>
                </c:pt>
                <c:pt idx="11">
                  <c:v>537038</c:v>
                </c:pt>
                <c:pt idx="12">
                  <c:v>1832532</c:v>
                </c:pt>
                <c:pt idx="13">
                  <c:v>2567606.942638889</c:v>
                </c:pt>
                <c:pt idx="14">
                  <c:v>1406695.875</c:v>
                </c:pt>
                <c:pt idx="15">
                  <c:v>688737.4375</c:v>
                </c:pt>
                <c:pt idx="16">
                  <c:v>29978</c:v>
                </c:pt>
                <c:pt idx="17">
                  <c:v>308304.16527777776</c:v>
                </c:pt>
                <c:pt idx="18">
                  <c:v>71275</c:v>
                </c:pt>
                <c:pt idx="19">
                  <c:v>1164851.2291666665</c:v>
                </c:pt>
                <c:pt idx="20">
                  <c:v>2766161.9249333316</c:v>
                </c:pt>
                <c:pt idx="21">
                  <c:v>9670</c:v>
                </c:pt>
                <c:pt idx="22">
                  <c:v>1238158.0986111111</c:v>
                </c:pt>
                <c:pt idx="23">
                  <c:v>175248.60625000001</c:v>
                </c:pt>
                <c:pt idx="24">
                  <c:v>26180.999305555553</c:v>
                </c:pt>
                <c:pt idx="25">
                  <c:v>1693472</c:v>
                </c:pt>
                <c:pt idx="26">
                  <c:v>220670.35</c:v>
                </c:pt>
                <c:pt idx="27">
                  <c:v>951607</c:v>
                </c:pt>
                <c:pt idx="28">
                  <c:v>888682.39583333337</c:v>
                </c:pt>
                <c:pt idx="29">
                  <c:v>44169</c:v>
                </c:pt>
                <c:pt idx="30">
                  <c:v>87323.102777777778</c:v>
                </c:pt>
                <c:pt idx="31">
                  <c:v>7619.6666666666661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8-4E69-8003-009B58FDF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35120"/>
        <c:axId val="358135512"/>
      </c:lineChart>
      <c:catAx>
        <c:axId val="358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135512"/>
        <c:crosses val="autoZero"/>
        <c:auto val="1"/>
        <c:lblAlgn val="ctr"/>
        <c:lblOffset val="100"/>
        <c:noMultiLvlLbl val="0"/>
      </c:catAx>
      <c:valAx>
        <c:axId val="3581355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135120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Terminales Individuales de Pasajeros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Pasajeros Transportados</a:t>
            </a:r>
            <a:r>
              <a:rPr lang="en-US" sz="1100" b="1" baseline="0">
                <a:solidFill>
                  <a:sysClr val="windowText" lastClr="000000"/>
                </a:solidFill>
              </a:rPr>
              <a:t> por </a:t>
            </a:r>
            <a:r>
              <a:rPr lang="en-US" sz="1100" b="1">
                <a:solidFill>
                  <a:sysClr val="windowText" lastClr="000000"/>
                </a:solidFill>
              </a:rPr>
              <a:t>Origen 2024</a:t>
            </a:r>
          </a:p>
        </c:rich>
      </c:tx>
      <c:layout>
        <c:manualLayout>
          <c:xMode val="edge"/>
          <c:yMode val="edge"/>
          <c:x val="0.2717067607928319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9678356626085962E-2"/>
          <c:y val="0.17064814814814816"/>
          <c:w val="0.89618285214348203"/>
          <c:h val="0.71269320501603961"/>
        </c:manualLayout>
      </c:layout>
      <c:lineChart>
        <c:grouping val="standard"/>
        <c:varyColors val="0"/>
        <c:ser>
          <c:idx val="0"/>
          <c:order val="0"/>
          <c:tx>
            <c:strRef>
              <c:f>'9.3'!$T$5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948A5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850905218317367E-2"/>
                  <c:y val="-0.113391294838145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9E-4D60-AA36-97F5E1BCF453}"/>
                </c:ext>
              </c:extLst>
            </c:dLbl>
            <c:dLbl>
              <c:idx val="2"/>
              <c:layout>
                <c:manualLayout>
                  <c:x val="-4.3407880724174695E-2"/>
                  <c:y val="-9.950240594925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9E-4D60-AA36-97F5E1BCF453}"/>
                </c:ext>
              </c:extLst>
            </c:dLbl>
            <c:dLbl>
              <c:idx val="4"/>
              <c:layout>
                <c:manualLayout>
                  <c:x val="-5.3461128860489961E-2"/>
                  <c:y val="-6.70949985418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9E-4D60-AA36-97F5E1BCF453}"/>
                </c:ext>
              </c:extLst>
            </c:dLbl>
            <c:dLbl>
              <c:idx val="7"/>
              <c:layout>
                <c:manualLayout>
                  <c:x val="-4.6474973375931844E-2"/>
                  <c:y val="-6.70949985418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9E-4D60-AA36-97F5E1BCF453}"/>
                </c:ext>
              </c:extLst>
            </c:dLbl>
            <c:dLbl>
              <c:idx val="9"/>
              <c:layout>
                <c:manualLayout>
                  <c:x val="-5.286474973375932E-2"/>
                  <c:y val="-0.122650554097404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9E-4D60-AA36-97F5E1BCF4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'9.3'!$U$6:$U$16</c:f>
              <c:strCache>
                <c:ptCount val="11"/>
                <c:pt idx="0">
                  <c:v>COAH</c:v>
                </c:pt>
                <c:pt idx="1">
                  <c:v>MEX</c:v>
                </c:pt>
                <c:pt idx="2">
                  <c:v>GRO</c:v>
                </c:pt>
                <c:pt idx="3">
                  <c:v>HGO</c:v>
                </c:pt>
                <c:pt idx="4">
                  <c:v>MOR</c:v>
                </c:pt>
                <c:pt idx="5">
                  <c:v>PUE</c:v>
                </c:pt>
                <c:pt idx="6">
                  <c:v>QRO</c:v>
                </c:pt>
                <c:pt idx="7">
                  <c:v>SLP</c:v>
                </c:pt>
                <c:pt idx="8">
                  <c:v>SON</c:v>
                </c:pt>
                <c:pt idx="9">
                  <c:v>TAM</c:v>
                </c:pt>
                <c:pt idx="10">
                  <c:v>VER</c:v>
                </c:pt>
              </c:strCache>
            </c:strRef>
          </c:cat>
          <c:val>
            <c:numRef>
              <c:f>'9.3'!$T$6:$T$16</c:f>
              <c:numCache>
                <c:formatCode>#,##0</c:formatCode>
                <c:ptCount val="11"/>
                <c:pt idx="0">
                  <c:v>61084.082999999999</c:v>
                </c:pt>
                <c:pt idx="1">
                  <c:v>2866500</c:v>
                </c:pt>
                <c:pt idx="2">
                  <c:v>190502</c:v>
                </c:pt>
                <c:pt idx="3">
                  <c:v>47447</c:v>
                </c:pt>
                <c:pt idx="4">
                  <c:v>20700</c:v>
                </c:pt>
                <c:pt idx="5">
                  <c:v>1777494</c:v>
                </c:pt>
                <c:pt idx="6">
                  <c:v>740639</c:v>
                </c:pt>
                <c:pt idx="7">
                  <c:v>2894</c:v>
                </c:pt>
                <c:pt idx="8">
                  <c:v>1737755</c:v>
                </c:pt>
                <c:pt idx="9">
                  <c:v>4075</c:v>
                </c:pt>
                <c:pt idx="10">
                  <c:v>4967771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9E-4D60-AA36-97F5E1BCF45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8137080"/>
        <c:axId val="365339752"/>
      </c:lineChart>
      <c:catAx>
        <c:axId val="35813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339752"/>
        <c:crosses val="autoZero"/>
        <c:auto val="1"/>
        <c:lblAlgn val="ctr"/>
        <c:lblOffset val="100"/>
        <c:noMultiLvlLbl val="0"/>
      </c:catAx>
      <c:valAx>
        <c:axId val="3653397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1370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Terminales Individuales de Pasajeros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Pasajeros Transportados</a:t>
            </a:r>
            <a:r>
              <a:rPr lang="en-US" sz="1100" b="1" baseline="0">
                <a:solidFill>
                  <a:sysClr val="windowText" lastClr="000000"/>
                </a:solidFill>
              </a:rPr>
              <a:t> por </a:t>
            </a:r>
            <a:r>
              <a:rPr lang="en-US" sz="1100" b="1">
                <a:solidFill>
                  <a:sysClr val="windowText" lastClr="000000"/>
                </a:solidFill>
              </a:rPr>
              <a:t>Destino 2024</a:t>
            </a:r>
          </a:p>
        </c:rich>
      </c:tx>
      <c:layout>
        <c:manualLayout>
          <c:xMode val="edge"/>
          <c:yMode val="edge"/>
          <c:x val="0.2763044619422572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9678356626085962E-2"/>
          <c:y val="0.17064814814814816"/>
          <c:w val="0.89618285214348203"/>
          <c:h val="0.66176727909011368"/>
        </c:manualLayout>
      </c:layout>
      <c:lineChart>
        <c:grouping val="standard"/>
        <c:varyColors val="0"/>
        <c:ser>
          <c:idx val="0"/>
          <c:order val="0"/>
          <c:tx>
            <c:strRef>
              <c:f>'9.3'!$B$4:$T$4</c:f>
              <c:strCache>
                <c:ptCount val="19"/>
                <c:pt idx="0">
                  <c:v>ESTADO DESTINO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504D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6BC-4C27-BC7B-4F6F9079359D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BC-4C27-BC7B-4F6F90793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'9.3'!$B$3:$S$3</c:f>
              <c:strCache>
                <c:ptCount val="18"/>
                <c:pt idx="0">
                  <c:v>BC</c:v>
                </c:pt>
                <c:pt idx="1">
                  <c:v>CDMX</c:v>
                </c:pt>
                <c:pt idx="2">
                  <c:v>COAH</c:v>
                </c:pt>
                <c:pt idx="3">
                  <c:v>MEX</c:v>
                </c:pt>
                <c:pt idx="4">
                  <c:v>GRO</c:v>
                </c:pt>
                <c:pt idx="5">
                  <c:v>HGO</c:v>
                </c:pt>
                <c:pt idx="6">
                  <c:v>JAL</c:v>
                </c:pt>
                <c:pt idx="7">
                  <c:v>MICH</c:v>
                </c:pt>
                <c:pt idx="8">
                  <c:v>MOR</c:v>
                </c:pt>
                <c:pt idx="9">
                  <c:v>NAY</c:v>
                </c:pt>
                <c:pt idx="10">
                  <c:v>OAX</c:v>
                </c:pt>
                <c:pt idx="11">
                  <c:v>PUE</c:v>
                </c:pt>
                <c:pt idx="12">
                  <c:v>QRO</c:v>
                </c:pt>
                <c:pt idx="13">
                  <c:v>SLP</c:v>
                </c:pt>
                <c:pt idx="14">
                  <c:v>SIN</c:v>
                </c:pt>
                <c:pt idx="15">
                  <c:v>SON</c:v>
                </c:pt>
                <c:pt idx="16">
                  <c:v>TAM</c:v>
                </c:pt>
                <c:pt idx="17">
                  <c:v>VER</c:v>
                </c:pt>
              </c:strCache>
            </c:strRef>
          </c:cat>
          <c:val>
            <c:numRef>
              <c:f>'9.3'!$B$17:$S$17</c:f>
              <c:numCache>
                <c:formatCode>#,##0</c:formatCode>
                <c:ptCount val="18"/>
                <c:pt idx="0">
                  <c:v>63104</c:v>
                </c:pt>
                <c:pt idx="1">
                  <c:v>5527</c:v>
                </c:pt>
                <c:pt idx="2">
                  <c:v>61084.082999999999</c:v>
                </c:pt>
                <c:pt idx="3">
                  <c:v>2887200</c:v>
                </c:pt>
                <c:pt idx="4">
                  <c:v>179012</c:v>
                </c:pt>
                <c:pt idx="5">
                  <c:v>47447</c:v>
                </c:pt>
                <c:pt idx="6">
                  <c:v>38752</c:v>
                </c:pt>
                <c:pt idx="7">
                  <c:v>190</c:v>
                </c:pt>
                <c:pt idx="8">
                  <c:v>5728</c:v>
                </c:pt>
                <c:pt idx="9">
                  <c:v>14685</c:v>
                </c:pt>
                <c:pt idx="10">
                  <c:v>5762</c:v>
                </c:pt>
                <c:pt idx="11">
                  <c:v>414879</c:v>
                </c:pt>
                <c:pt idx="12">
                  <c:v>740639</c:v>
                </c:pt>
                <c:pt idx="13">
                  <c:v>2197</c:v>
                </c:pt>
                <c:pt idx="14">
                  <c:v>206310</c:v>
                </c:pt>
                <c:pt idx="15">
                  <c:v>1414714</c:v>
                </c:pt>
                <c:pt idx="16">
                  <c:v>4772</c:v>
                </c:pt>
                <c:pt idx="17">
                  <c:v>6324859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C-4C27-BC7B-4F6F90793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340928"/>
        <c:axId val="365341320"/>
      </c:lineChart>
      <c:catAx>
        <c:axId val="3653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341320"/>
        <c:crosses val="autoZero"/>
        <c:auto val="1"/>
        <c:lblAlgn val="ctr"/>
        <c:lblOffset val="100"/>
        <c:noMultiLvlLbl val="0"/>
      </c:catAx>
      <c:valAx>
        <c:axId val="365341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5340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Total de Unidades</a:t>
            </a:r>
            <a:r>
              <a:rPr lang="en-US" sz="1200" baseline="0"/>
              <a:t> de Verificación de Emisiones Contaminantes 2024</a:t>
            </a:r>
            <a:endParaRPr lang="en-US" sz="1200"/>
          </a:p>
        </c:rich>
      </c:tx>
      <c:layout>
        <c:manualLayout>
          <c:xMode val="edge"/>
          <c:yMode val="edge"/>
          <c:x val="0.141200766302925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353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'9.6'!$E$5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accent2"/>
              </a:solidFill>
              <a:ln w="6350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'9.6'!$F$7:$F$38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'9.6'!$E$7:$E$38</c:f>
              <c:numCache>
                <c:formatCode>#,##0</c:formatCode>
                <c:ptCount val="32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2</c:v>
                </c:pt>
                <c:pt idx="9">
                  <c:v>2</c:v>
                </c:pt>
                <c:pt idx="10">
                  <c:v>56</c:v>
                </c:pt>
                <c:pt idx="11">
                  <c:v>18</c:v>
                </c:pt>
                <c:pt idx="12">
                  <c:v>1</c:v>
                </c:pt>
                <c:pt idx="13">
                  <c:v>14</c:v>
                </c:pt>
                <c:pt idx="14">
                  <c:v>17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15</c:v>
                </c:pt>
                <c:pt idx="19">
                  <c:v>3</c:v>
                </c:pt>
                <c:pt idx="20">
                  <c:v>12</c:v>
                </c:pt>
                <c:pt idx="21">
                  <c:v>12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10</c:v>
                </c:pt>
                <c:pt idx="26">
                  <c:v>3</c:v>
                </c:pt>
                <c:pt idx="27">
                  <c:v>18</c:v>
                </c:pt>
                <c:pt idx="28">
                  <c:v>5</c:v>
                </c:pt>
                <c:pt idx="29">
                  <c:v>12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4-4EAD-BAC6-49E5A59E9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82560"/>
        <c:axId val="83284352"/>
      </c:lineChart>
      <c:catAx>
        <c:axId val="832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284352"/>
        <c:crosses val="autoZero"/>
        <c:auto val="1"/>
        <c:lblAlgn val="ctr"/>
        <c:lblOffset val="100"/>
        <c:noMultiLvlLbl val="0"/>
      </c:catAx>
      <c:valAx>
        <c:axId val="83284352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282560"/>
        <c:crosses val="autoZero"/>
        <c:crossBetween val="between"/>
        <c:minorUnit val="5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Unidades </a:t>
            </a:r>
            <a:r>
              <a:rPr lang="en-US" sz="1200" baseline="0"/>
              <a:t>de Verificación de Condiciones Físico-Mecánicas 2024</a:t>
            </a:r>
            <a:endParaRPr lang="en-US" sz="1200"/>
          </a:p>
        </c:rich>
      </c:tx>
      <c:layout>
        <c:manualLayout>
          <c:xMode val="edge"/>
          <c:yMode val="edge"/>
          <c:x val="0.15428721160270939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27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'9.7'!$E$5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9"/>
              <c:layout>
                <c:manualLayout>
                  <c:x val="-1.0775900203485801E-2"/>
                  <c:y val="-5.1400554097404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0-4D0A-B304-7B998D34592E}"/>
                </c:ext>
              </c:extLst>
            </c:dLbl>
            <c:dLbl>
              <c:idx val="10"/>
              <c:layout>
                <c:manualLayout>
                  <c:x val="-3.3600856072766184E-3"/>
                  <c:y val="-9.7338874307378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46-4FEF-9584-10E207A2A073}"/>
                </c:ext>
              </c:extLst>
            </c:dLbl>
            <c:dLbl>
              <c:idx val="11"/>
              <c:layout>
                <c:manualLayout>
                  <c:x val="-1.8341359015516319E-2"/>
                  <c:y val="-6.5289442986293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9-4B15-A084-4BA0985C7A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'9.7'!$F$7:$F$38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'9.7'!$E$7:$E$38</c:f>
              <c:numCache>
                <c:formatCode>#,##0</c:formatCode>
                <c:ptCount val="32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3</c:v>
                </c:pt>
                <c:pt idx="9">
                  <c:v>4</c:v>
                </c:pt>
                <c:pt idx="10">
                  <c:v>64</c:v>
                </c:pt>
                <c:pt idx="11">
                  <c:v>21</c:v>
                </c:pt>
                <c:pt idx="12">
                  <c:v>1</c:v>
                </c:pt>
                <c:pt idx="13">
                  <c:v>19</c:v>
                </c:pt>
                <c:pt idx="14">
                  <c:v>26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33</c:v>
                </c:pt>
                <c:pt idx="19">
                  <c:v>4</c:v>
                </c:pt>
                <c:pt idx="20">
                  <c:v>11</c:v>
                </c:pt>
                <c:pt idx="21">
                  <c:v>13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  <c:pt idx="25">
                  <c:v>11</c:v>
                </c:pt>
                <c:pt idx="26">
                  <c:v>5</c:v>
                </c:pt>
                <c:pt idx="27">
                  <c:v>22</c:v>
                </c:pt>
                <c:pt idx="28">
                  <c:v>8</c:v>
                </c:pt>
                <c:pt idx="29">
                  <c:v>19</c:v>
                </c:pt>
                <c:pt idx="30">
                  <c:v>7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7-4E88-B8ED-A34FCB754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2752"/>
        <c:axId val="83324288"/>
      </c:lineChart>
      <c:catAx>
        <c:axId val="833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324288"/>
        <c:crosses val="autoZero"/>
        <c:auto val="1"/>
        <c:lblAlgn val="ctr"/>
        <c:lblOffset val="100"/>
        <c:noMultiLvlLbl val="0"/>
      </c:catAx>
      <c:valAx>
        <c:axId val="83324288"/>
        <c:scaling>
          <c:orientation val="minMax"/>
          <c:max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3227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9</xdr:row>
      <xdr:rowOff>16405</xdr:rowOff>
    </xdr:from>
    <xdr:to>
      <xdr:col>12</xdr:col>
      <xdr:colOff>644525</xdr:colOff>
      <xdr:row>26</xdr:row>
      <xdr:rowOff>19051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28</xdr:row>
      <xdr:rowOff>9525</xdr:rowOff>
    </xdr:from>
    <xdr:to>
      <xdr:col>9</xdr:col>
      <xdr:colOff>666750</xdr:colOff>
      <xdr:row>42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33BAEE-4937-4E03-83DF-38671174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27</xdr:row>
      <xdr:rowOff>180974</xdr:rowOff>
    </xdr:from>
    <xdr:to>
      <xdr:col>17</xdr:col>
      <xdr:colOff>571500</xdr:colOff>
      <xdr:row>42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EFB37-E9F5-4072-BA5A-F555E6BB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18</xdr:row>
      <xdr:rowOff>180975</xdr:rowOff>
    </xdr:from>
    <xdr:to>
      <xdr:col>8</xdr:col>
      <xdr:colOff>533400</xdr:colOff>
      <xdr:row>33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FB7EE2-1DC2-4EB3-AFE2-545A9A7F7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876300</xdr:colOff>
      <xdr:row>18</xdr:row>
      <xdr:rowOff>142875</xdr:rowOff>
    </xdr:from>
    <xdr:to>
      <xdr:col>16</xdr:col>
      <xdr:colOff>723899</xdr:colOff>
      <xdr:row>33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793E9E-1C3F-4384-8FE1-86B50557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6</xdr:row>
      <xdr:rowOff>133350</xdr:rowOff>
    </xdr:from>
    <xdr:to>
      <xdr:col>13</xdr:col>
      <xdr:colOff>371475</xdr:colOff>
      <xdr:row>20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3499372-3CAB-4D9D-8A20-04A5C8910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6</xdr:row>
      <xdr:rowOff>9525</xdr:rowOff>
    </xdr:from>
    <xdr:to>
      <xdr:col>13</xdr:col>
      <xdr:colOff>333375</xdr:colOff>
      <xdr:row>20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4C03596-39CA-405C-AFF8-022504AC5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topLeftCell="A3" zoomScaleNormal="100" zoomScaleSheetLayoutView="90" workbookViewId="0">
      <selection activeCell="E54" sqref="E54"/>
    </sheetView>
  </sheetViews>
  <sheetFormatPr baseColWidth="10" defaultColWidth="11.42578125" defaultRowHeight="12.75" x14ac:dyDescent="0.2"/>
  <cols>
    <col min="1" max="1" width="16.5703125" style="2" customWidth="1"/>
    <col min="2" max="2" width="12.140625" style="2" customWidth="1"/>
    <col min="3" max="3" width="12.42578125" style="2" customWidth="1"/>
    <col min="4" max="16384" width="11.42578125" style="2"/>
  </cols>
  <sheetData>
    <row r="1" spans="1:5" ht="15.75" x14ac:dyDescent="0.25">
      <c r="B1" s="1"/>
      <c r="C1" s="1"/>
    </row>
    <row r="2" spans="1:5" ht="17.25" x14ac:dyDescent="0.3">
      <c r="A2" s="3" t="s">
        <v>71</v>
      </c>
      <c r="B2" s="1"/>
      <c r="C2" s="1"/>
    </row>
    <row r="3" spans="1:5" ht="15.75" x14ac:dyDescent="0.25">
      <c r="B3" s="1"/>
      <c r="C3" s="1"/>
    </row>
    <row r="4" spans="1:5" ht="17.25" x14ac:dyDescent="0.3">
      <c r="A4" s="3" t="s">
        <v>72</v>
      </c>
      <c r="B4" s="1"/>
      <c r="C4" s="1"/>
    </row>
    <row r="5" spans="1:5" ht="15.75" x14ac:dyDescent="0.25">
      <c r="A5" s="1"/>
      <c r="B5" s="1"/>
      <c r="C5" s="1"/>
    </row>
    <row r="6" spans="1:5" ht="18.75" customHeight="1" x14ac:dyDescent="0.25">
      <c r="A6" s="119" t="s">
        <v>63</v>
      </c>
      <c r="B6" s="120" t="s">
        <v>23</v>
      </c>
      <c r="C6" s="120"/>
      <c r="D6" s="120"/>
    </row>
    <row r="7" spans="1:5" ht="35.25" customHeight="1" x14ac:dyDescent="0.2">
      <c r="A7" s="119"/>
      <c r="B7" s="21" t="s">
        <v>24</v>
      </c>
      <c r="C7" s="21" t="s">
        <v>25</v>
      </c>
      <c r="D7" s="21" t="s">
        <v>65</v>
      </c>
    </row>
    <row r="8" spans="1:5" ht="8.25" customHeight="1" x14ac:dyDescent="0.2">
      <c r="A8" s="10"/>
      <c r="B8" s="11"/>
      <c r="C8" s="11"/>
      <c r="D8" s="11"/>
    </row>
    <row r="9" spans="1:5" ht="15" x14ac:dyDescent="0.25">
      <c r="A9" s="23" t="s">
        <v>26</v>
      </c>
      <c r="B9" s="38">
        <v>2</v>
      </c>
      <c r="C9" s="38">
        <v>1</v>
      </c>
      <c r="D9" s="39">
        <f>C9+B9</f>
        <v>3</v>
      </c>
      <c r="E9" s="5" t="s">
        <v>34</v>
      </c>
    </row>
    <row r="10" spans="1:5" ht="15" x14ac:dyDescent="0.25">
      <c r="A10" s="6" t="s">
        <v>0</v>
      </c>
      <c r="B10" s="40">
        <v>26</v>
      </c>
      <c r="C10" s="40">
        <v>10</v>
      </c>
      <c r="D10" s="41">
        <f t="shared" ref="D10:D40" si="0">C10+B10</f>
        <v>36</v>
      </c>
      <c r="E10" s="5" t="s">
        <v>35</v>
      </c>
    </row>
    <row r="11" spans="1:5" ht="15" x14ac:dyDescent="0.25">
      <c r="A11" s="23" t="s">
        <v>1</v>
      </c>
      <c r="B11" s="38">
        <v>11</v>
      </c>
      <c r="C11" s="38">
        <v>5</v>
      </c>
      <c r="D11" s="39">
        <f t="shared" si="0"/>
        <v>16</v>
      </c>
      <c r="E11" s="5" t="s">
        <v>36</v>
      </c>
    </row>
    <row r="12" spans="1:5" ht="15" x14ac:dyDescent="0.25">
      <c r="A12" s="6" t="s">
        <v>20</v>
      </c>
      <c r="B12" s="40">
        <v>9</v>
      </c>
      <c r="C12" s="40">
        <v>3</v>
      </c>
      <c r="D12" s="41">
        <f t="shared" si="0"/>
        <v>12</v>
      </c>
      <c r="E12" s="5" t="s">
        <v>69</v>
      </c>
    </row>
    <row r="13" spans="1:5" ht="15" x14ac:dyDescent="0.25">
      <c r="A13" s="23" t="s">
        <v>21</v>
      </c>
      <c r="B13" s="38">
        <v>21</v>
      </c>
      <c r="C13" s="38">
        <v>21</v>
      </c>
      <c r="D13" s="39">
        <f t="shared" si="0"/>
        <v>42</v>
      </c>
      <c r="E13" s="5" t="s">
        <v>37</v>
      </c>
    </row>
    <row r="14" spans="1:5" ht="15" x14ac:dyDescent="0.25">
      <c r="A14" s="6" t="s">
        <v>3</v>
      </c>
      <c r="B14" s="40">
        <v>20</v>
      </c>
      <c r="C14" s="40">
        <v>8</v>
      </c>
      <c r="D14" s="41">
        <f t="shared" si="0"/>
        <v>28</v>
      </c>
      <c r="E14" s="5" t="s">
        <v>38</v>
      </c>
    </row>
    <row r="15" spans="1:5" ht="15" x14ac:dyDescent="0.25">
      <c r="A15" s="23" t="s">
        <v>67</v>
      </c>
      <c r="B15" s="38">
        <v>6</v>
      </c>
      <c r="C15" s="38">
        <v>11</v>
      </c>
      <c r="D15" s="39">
        <f>C15+B15</f>
        <v>17</v>
      </c>
      <c r="E15" s="5" t="s">
        <v>68</v>
      </c>
    </row>
    <row r="16" spans="1:5" ht="15" x14ac:dyDescent="0.25">
      <c r="A16" s="6" t="s">
        <v>29</v>
      </c>
      <c r="B16" s="40">
        <v>11</v>
      </c>
      <c r="C16" s="40">
        <v>8</v>
      </c>
      <c r="D16" s="41">
        <f t="shared" si="0"/>
        <v>19</v>
      </c>
      <c r="E16" s="5" t="s">
        <v>39</v>
      </c>
    </row>
    <row r="17" spans="1:5" ht="15" x14ac:dyDescent="0.25">
      <c r="A17" s="23" t="s">
        <v>2</v>
      </c>
      <c r="B17" s="38">
        <v>0</v>
      </c>
      <c r="C17" s="38">
        <v>2</v>
      </c>
      <c r="D17" s="39">
        <f t="shared" si="0"/>
        <v>2</v>
      </c>
      <c r="E17" s="5" t="s">
        <v>40</v>
      </c>
    </row>
    <row r="18" spans="1:5" ht="15" x14ac:dyDescent="0.25">
      <c r="A18" s="6" t="s">
        <v>30</v>
      </c>
      <c r="B18" s="40">
        <v>6</v>
      </c>
      <c r="C18" s="40">
        <v>4</v>
      </c>
      <c r="D18" s="41">
        <f t="shared" si="0"/>
        <v>10</v>
      </c>
      <c r="E18" s="5" t="s">
        <v>41</v>
      </c>
    </row>
    <row r="19" spans="1:5" ht="15" x14ac:dyDescent="0.25">
      <c r="A19" s="23" t="s">
        <v>31</v>
      </c>
      <c r="B19" s="38">
        <v>29</v>
      </c>
      <c r="C19" s="38">
        <v>28</v>
      </c>
      <c r="D19" s="39">
        <f t="shared" si="0"/>
        <v>57</v>
      </c>
      <c r="E19" s="5" t="s">
        <v>42</v>
      </c>
    </row>
    <row r="20" spans="1:5" ht="15" x14ac:dyDescent="0.25">
      <c r="A20" s="6" t="s">
        <v>4</v>
      </c>
      <c r="B20" s="40">
        <v>9</v>
      </c>
      <c r="C20" s="40">
        <v>19</v>
      </c>
      <c r="D20" s="41">
        <f t="shared" si="0"/>
        <v>28</v>
      </c>
      <c r="E20" s="5" t="s">
        <v>43</v>
      </c>
    </row>
    <row r="21" spans="1:5" ht="15" x14ac:dyDescent="0.25">
      <c r="A21" s="23" t="s">
        <v>5</v>
      </c>
      <c r="B21" s="38">
        <v>24</v>
      </c>
      <c r="C21" s="38">
        <v>11</v>
      </c>
      <c r="D21" s="39">
        <f t="shared" si="0"/>
        <v>35</v>
      </c>
      <c r="E21" s="5" t="s">
        <v>44</v>
      </c>
    </row>
    <row r="22" spans="1:5" ht="15" x14ac:dyDescent="0.25">
      <c r="A22" s="6" t="s">
        <v>6</v>
      </c>
      <c r="B22" s="40">
        <v>15</v>
      </c>
      <c r="C22" s="40">
        <v>16</v>
      </c>
      <c r="D22" s="41">
        <f t="shared" si="0"/>
        <v>31</v>
      </c>
      <c r="E22" s="5" t="s">
        <v>45</v>
      </c>
    </row>
    <row r="23" spans="1:5" ht="15" x14ac:dyDescent="0.25">
      <c r="A23" s="23" t="s">
        <v>7</v>
      </c>
      <c r="B23" s="38">
        <v>41</v>
      </c>
      <c r="C23" s="38">
        <v>25</v>
      </c>
      <c r="D23" s="39">
        <f t="shared" si="0"/>
        <v>66</v>
      </c>
      <c r="E23" s="5" t="s">
        <v>46</v>
      </c>
    </row>
    <row r="24" spans="1:5" ht="15" x14ac:dyDescent="0.25">
      <c r="A24" s="6" t="s">
        <v>8</v>
      </c>
      <c r="B24" s="40">
        <v>13</v>
      </c>
      <c r="C24" s="40">
        <v>16</v>
      </c>
      <c r="D24" s="41">
        <f t="shared" si="0"/>
        <v>29</v>
      </c>
      <c r="E24" s="5" t="s">
        <v>47</v>
      </c>
    </row>
    <row r="25" spans="1:5" ht="15" x14ac:dyDescent="0.25">
      <c r="A25" s="23" t="s">
        <v>22</v>
      </c>
      <c r="B25" s="38">
        <v>18</v>
      </c>
      <c r="C25" s="38">
        <v>9</v>
      </c>
      <c r="D25" s="39">
        <f t="shared" si="0"/>
        <v>27</v>
      </c>
      <c r="E25" s="5" t="s">
        <v>48</v>
      </c>
    </row>
    <row r="26" spans="1:5" ht="15" x14ac:dyDescent="0.25">
      <c r="A26" s="6" t="s">
        <v>9</v>
      </c>
      <c r="B26" s="40">
        <v>21</v>
      </c>
      <c r="C26" s="40">
        <v>12</v>
      </c>
      <c r="D26" s="41">
        <f t="shared" si="0"/>
        <v>33</v>
      </c>
      <c r="E26" s="5" t="s">
        <v>49</v>
      </c>
    </row>
    <row r="27" spans="1:5" ht="15" x14ac:dyDescent="0.25">
      <c r="A27" s="23" t="s">
        <v>27</v>
      </c>
      <c r="B27" s="38">
        <v>13</v>
      </c>
      <c r="C27" s="38">
        <v>10</v>
      </c>
      <c r="D27" s="39">
        <f t="shared" si="0"/>
        <v>23</v>
      </c>
      <c r="E27" s="5" t="s">
        <v>50</v>
      </c>
    </row>
    <row r="28" spans="1:5" ht="15" x14ac:dyDescent="0.25">
      <c r="A28" s="6" t="s">
        <v>10</v>
      </c>
      <c r="B28" s="40">
        <v>73</v>
      </c>
      <c r="C28" s="40">
        <v>15</v>
      </c>
      <c r="D28" s="41">
        <f t="shared" si="0"/>
        <v>88</v>
      </c>
      <c r="E28" s="5" t="s">
        <v>51</v>
      </c>
    </row>
    <row r="29" spans="1:5" ht="15" x14ac:dyDescent="0.25">
      <c r="A29" s="23" t="s">
        <v>11</v>
      </c>
      <c r="B29" s="38">
        <v>48</v>
      </c>
      <c r="C29" s="38">
        <v>33</v>
      </c>
      <c r="D29" s="39">
        <f t="shared" si="0"/>
        <v>81</v>
      </c>
      <c r="E29" s="5" t="s">
        <v>52</v>
      </c>
    </row>
    <row r="30" spans="1:5" ht="12" customHeight="1" x14ac:dyDescent="0.25">
      <c r="A30" s="6" t="s">
        <v>28</v>
      </c>
      <c r="B30" s="40">
        <v>1</v>
      </c>
      <c r="C30" s="40">
        <v>7</v>
      </c>
      <c r="D30" s="41">
        <f t="shared" si="0"/>
        <v>8</v>
      </c>
      <c r="E30" s="5" t="s">
        <v>53</v>
      </c>
    </row>
    <row r="31" spans="1:5" ht="15" x14ac:dyDescent="0.25">
      <c r="A31" s="23" t="s">
        <v>12</v>
      </c>
      <c r="B31" s="38">
        <v>8</v>
      </c>
      <c r="C31" s="38">
        <v>4</v>
      </c>
      <c r="D31" s="39">
        <f t="shared" si="0"/>
        <v>12</v>
      </c>
      <c r="E31" s="5" t="s">
        <v>54</v>
      </c>
    </row>
    <row r="32" spans="1:5" ht="15" x14ac:dyDescent="0.25">
      <c r="A32" s="6" t="s">
        <v>13</v>
      </c>
      <c r="B32" s="40">
        <v>11</v>
      </c>
      <c r="C32" s="40">
        <v>12</v>
      </c>
      <c r="D32" s="41">
        <f t="shared" si="0"/>
        <v>23</v>
      </c>
      <c r="E32" s="5" t="s">
        <v>55</v>
      </c>
    </row>
    <row r="33" spans="1:5" ht="15" x14ac:dyDescent="0.25">
      <c r="A33" s="23" t="s">
        <v>14</v>
      </c>
      <c r="B33" s="38">
        <v>23</v>
      </c>
      <c r="C33" s="38">
        <v>12</v>
      </c>
      <c r="D33" s="39">
        <f t="shared" si="0"/>
        <v>35</v>
      </c>
      <c r="E33" s="5" t="s">
        <v>56</v>
      </c>
    </row>
    <row r="34" spans="1:5" ht="15" x14ac:dyDescent="0.25">
      <c r="A34" s="6" t="s">
        <v>15</v>
      </c>
      <c r="B34" s="40">
        <v>22</v>
      </c>
      <c r="C34" s="40">
        <v>10</v>
      </c>
      <c r="D34" s="41">
        <f t="shared" si="0"/>
        <v>32</v>
      </c>
      <c r="E34" s="5" t="s">
        <v>57</v>
      </c>
    </row>
    <row r="35" spans="1:5" ht="15" x14ac:dyDescent="0.25">
      <c r="A35" s="23" t="s">
        <v>32</v>
      </c>
      <c r="B35" s="38">
        <v>8</v>
      </c>
      <c r="C35" s="38">
        <v>6</v>
      </c>
      <c r="D35" s="39">
        <f t="shared" si="0"/>
        <v>14</v>
      </c>
      <c r="E35" s="5" t="s">
        <v>58</v>
      </c>
    </row>
    <row r="36" spans="1:5" ht="15" x14ac:dyDescent="0.25">
      <c r="A36" s="6" t="s">
        <v>16</v>
      </c>
      <c r="B36" s="40">
        <v>8</v>
      </c>
      <c r="C36" s="40">
        <v>22</v>
      </c>
      <c r="D36" s="41">
        <f t="shared" si="0"/>
        <v>30</v>
      </c>
      <c r="E36" s="5" t="s">
        <v>70</v>
      </c>
    </row>
    <row r="37" spans="1:5" ht="15" x14ac:dyDescent="0.25">
      <c r="A37" s="23" t="s">
        <v>17</v>
      </c>
      <c r="B37" s="38">
        <v>14</v>
      </c>
      <c r="C37" s="38">
        <v>7</v>
      </c>
      <c r="D37" s="39">
        <f t="shared" si="0"/>
        <v>21</v>
      </c>
      <c r="E37" s="5" t="s">
        <v>59</v>
      </c>
    </row>
    <row r="38" spans="1:5" ht="15" x14ac:dyDescent="0.25">
      <c r="A38" s="6" t="s">
        <v>33</v>
      </c>
      <c r="B38" s="40">
        <v>72</v>
      </c>
      <c r="C38" s="40">
        <v>37</v>
      </c>
      <c r="D38" s="41">
        <f t="shared" si="0"/>
        <v>109</v>
      </c>
      <c r="E38" s="5" t="s">
        <v>60</v>
      </c>
    </row>
    <row r="39" spans="1:5" ht="15" x14ac:dyDescent="0.25">
      <c r="A39" s="23" t="s">
        <v>19</v>
      </c>
      <c r="B39" s="38">
        <v>9</v>
      </c>
      <c r="C39" s="38">
        <v>5</v>
      </c>
      <c r="D39" s="39">
        <f t="shared" si="0"/>
        <v>14</v>
      </c>
      <c r="E39" s="5" t="s">
        <v>61</v>
      </c>
    </row>
    <row r="40" spans="1:5" ht="15" x14ac:dyDescent="0.25">
      <c r="A40" s="6" t="s">
        <v>18</v>
      </c>
      <c r="B40" s="40">
        <v>8</v>
      </c>
      <c r="C40" s="40">
        <v>7</v>
      </c>
      <c r="D40" s="41">
        <f t="shared" si="0"/>
        <v>15</v>
      </c>
      <c r="E40" s="5" t="s">
        <v>62</v>
      </c>
    </row>
    <row r="41" spans="1:5" ht="8.25" customHeight="1" x14ac:dyDescent="0.2">
      <c r="A41" s="9"/>
      <c r="B41" s="42"/>
      <c r="C41" s="42"/>
      <c r="D41" s="42"/>
    </row>
    <row r="42" spans="1:5" ht="15.75" x14ac:dyDescent="0.2">
      <c r="A42" s="22" t="s">
        <v>64</v>
      </c>
      <c r="B42" s="24">
        <f>SUM(B9:B41)</f>
        <v>600</v>
      </c>
      <c r="C42" s="24">
        <f>SUM(C9:C40)</f>
        <v>396</v>
      </c>
      <c r="D42" s="24">
        <f>SUM(D9:D41)</f>
        <v>996</v>
      </c>
    </row>
    <row r="45" spans="1:5" x14ac:dyDescent="0.2">
      <c r="B45" s="14"/>
      <c r="C45" s="14"/>
      <c r="D45" s="14"/>
    </row>
    <row r="46" spans="1:5" x14ac:dyDescent="0.2">
      <c r="B46" s="14"/>
      <c r="C46" s="14"/>
      <c r="D46" s="14"/>
    </row>
    <row r="47" spans="1:5" x14ac:dyDescent="0.2">
      <c r="B47" s="14"/>
      <c r="C47" s="14"/>
      <c r="D47" s="14"/>
    </row>
    <row r="48" spans="1:5" x14ac:dyDescent="0.2">
      <c r="B48" s="14"/>
      <c r="C48" s="14"/>
      <c r="D48" s="14"/>
    </row>
    <row r="49" spans="2:4" x14ac:dyDescent="0.2">
      <c r="B49" s="14"/>
      <c r="C49" s="14"/>
      <c r="D49" s="14"/>
    </row>
    <row r="50" spans="2:4" x14ac:dyDescent="0.2">
      <c r="B50" s="14"/>
      <c r="C50" s="14"/>
      <c r="D50" s="14"/>
    </row>
    <row r="51" spans="2:4" x14ac:dyDescent="0.2">
      <c r="B51" s="14"/>
      <c r="C51" s="14"/>
      <c r="D51" s="14"/>
    </row>
    <row r="52" spans="2:4" x14ac:dyDescent="0.2">
      <c r="B52" s="14"/>
      <c r="C52" s="14"/>
      <c r="D52" s="14"/>
    </row>
    <row r="53" spans="2:4" x14ac:dyDescent="0.2">
      <c r="B53" s="14"/>
      <c r="C53" s="14"/>
      <c r="D53" s="14"/>
    </row>
    <row r="54" spans="2:4" x14ac:dyDescent="0.2">
      <c r="B54" s="14"/>
      <c r="C54" s="14"/>
      <c r="D54" s="14"/>
    </row>
    <row r="55" spans="2:4" x14ac:dyDescent="0.2">
      <c r="B55" s="14"/>
      <c r="C55" s="14"/>
      <c r="D55" s="14"/>
    </row>
    <row r="56" spans="2:4" x14ac:dyDescent="0.2">
      <c r="B56" s="14"/>
      <c r="C56" s="14"/>
      <c r="D56" s="14"/>
    </row>
    <row r="57" spans="2:4" x14ac:dyDescent="0.2">
      <c r="B57" s="14"/>
      <c r="C57" s="14"/>
      <c r="D57" s="14"/>
    </row>
    <row r="58" spans="2:4" x14ac:dyDescent="0.2">
      <c r="B58" s="14"/>
      <c r="C58" s="14"/>
      <c r="D58" s="14"/>
    </row>
    <row r="59" spans="2:4" x14ac:dyDescent="0.2">
      <c r="B59" s="14"/>
      <c r="C59" s="14"/>
      <c r="D59" s="14"/>
    </row>
    <row r="60" spans="2:4" x14ac:dyDescent="0.2">
      <c r="B60" s="14"/>
      <c r="C60" s="14"/>
      <c r="D60" s="14"/>
    </row>
    <row r="61" spans="2:4" x14ac:dyDescent="0.2">
      <c r="B61" s="14"/>
      <c r="C61" s="14"/>
      <c r="D61" s="14"/>
    </row>
    <row r="62" spans="2:4" x14ac:dyDescent="0.2">
      <c r="B62" s="14"/>
      <c r="C62" s="14"/>
      <c r="D62" s="14"/>
    </row>
    <row r="63" spans="2:4" x14ac:dyDescent="0.2">
      <c r="B63" s="14"/>
      <c r="C63" s="14"/>
      <c r="D63" s="14"/>
    </row>
    <row r="64" spans="2:4" x14ac:dyDescent="0.2">
      <c r="B64" s="14"/>
      <c r="C64" s="14"/>
      <c r="D64" s="14"/>
    </row>
    <row r="65" spans="2:4" x14ac:dyDescent="0.2">
      <c r="B65" s="14"/>
      <c r="C65" s="14"/>
      <c r="D65" s="14"/>
    </row>
    <row r="66" spans="2:4" x14ac:dyDescent="0.2">
      <c r="B66" s="14"/>
      <c r="C66" s="14"/>
      <c r="D66" s="14"/>
    </row>
    <row r="67" spans="2:4" x14ac:dyDescent="0.2">
      <c r="B67" s="14"/>
      <c r="C67" s="14"/>
      <c r="D67" s="14"/>
    </row>
    <row r="68" spans="2:4" x14ac:dyDescent="0.2">
      <c r="B68" s="14"/>
      <c r="C68" s="14"/>
      <c r="D68" s="14"/>
    </row>
    <row r="69" spans="2:4" x14ac:dyDescent="0.2">
      <c r="B69" s="14"/>
      <c r="C69" s="14"/>
      <c r="D69" s="14"/>
    </row>
    <row r="70" spans="2:4" x14ac:dyDescent="0.2">
      <c r="B70" s="14"/>
      <c r="C70" s="14"/>
      <c r="D70" s="14"/>
    </row>
    <row r="71" spans="2:4" x14ac:dyDescent="0.2">
      <c r="B71" s="14"/>
      <c r="C71" s="14"/>
      <c r="D71" s="14"/>
    </row>
    <row r="72" spans="2:4" x14ac:dyDescent="0.2">
      <c r="B72" s="14"/>
      <c r="C72" s="14"/>
      <c r="D72" s="14"/>
    </row>
    <row r="73" spans="2:4" x14ac:dyDescent="0.2">
      <c r="B73" s="14"/>
      <c r="C73" s="14"/>
      <c r="D73" s="14"/>
    </row>
    <row r="74" spans="2:4" x14ac:dyDescent="0.2">
      <c r="B74" s="14"/>
      <c r="C74" s="14"/>
      <c r="D74" s="14"/>
    </row>
    <row r="75" spans="2:4" x14ac:dyDescent="0.2">
      <c r="B75" s="14"/>
      <c r="C75" s="14"/>
      <c r="D75" s="14"/>
    </row>
    <row r="76" spans="2:4" x14ac:dyDescent="0.2">
      <c r="B76" s="14"/>
      <c r="C76" s="14"/>
      <c r="D76" s="14"/>
    </row>
    <row r="77" spans="2:4" x14ac:dyDescent="0.2">
      <c r="B77" s="14"/>
      <c r="C77" s="14"/>
      <c r="D77" s="14"/>
    </row>
    <row r="78" spans="2:4" x14ac:dyDescent="0.2">
      <c r="B78" s="14"/>
      <c r="C78" s="14"/>
      <c r="D78" s="14"/>
    </row>
  </sheetData>
  <mergeCells count="2">
    <mergeCell ref="A6:A7"/>
    <mergeCell ref="B6:D6"/>
  </mergeCells>
  <printOptions horizontalCentered="1"/>
  <pageMargins left="0.31496062992125984" right="0.49" top="0.7" bottom="1" header="0" footer="0"/>
  <pageSetup paperSize="9" scale="52" orientation="portrait" r:id="rId1"/>
  <headerFooter alignWithMargins="0"/>
  <colBreaks count="1" manualBreakCount="1">
    <brk id="16" max="76" man="1"/>
  </colBreaks>
  <ignoredErrors>
    <ignoredError sqref="C4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F5375-7235-495F-B22A-BC9E36CAF39B}">
  <dimension ref="A2:AI26"/>
  <sheetViews>
    <sheetView workbookViewId="0">
      <pane xSplit="1" topLeftCell="B1" activePane="topRight" state="frozen"/>
      <selection pane="topRight" activeCell="E71" sqref="E71"/>
    </sheetView>
  </sheetViews>
  <sheetFormatPr baseColWidth="10" defaultRowHeight="15" x14ac:dyDescent="0.25"/>
  <cols>
    <col min="1" max="1" width="20.28515625" customWidth="1"/>
    <col min="2" max="2" width="18" customWidth="1"/>
    <col min="3" max="3" width="16.140625" bestFit="1" customWidth="1"/>
    <col min="6" max="6" width="12.7109375" customWidth="1"/>
    <col min="7" max="7" width="13.5703125" customWidth="1"/>
    <col min="11" max="11" width="13.7109375" customWidth="1"/>
    <col min="12" max="12" width="14.42578125" customWidth="1"/>
    <col min="15" max="15" width="10" customWidth="1"/>
    <col min="16" max="16" width="13.7109375" customWidth="1"/>
    <col min="19" max="19" width="11.85546875" customWidth="1"/>
    <col min="22" max="22" width="13.140625" customWidth="1"/>
    <col min="23" max="23" width="14.85546875" bestFit="1" customWidth="1"/>
    <col min="24" max="24" width="11.5703125" customWidth="1"/>
    <col min="28" max="28" width="12.7109375" customWidth="1"/>
    <col min="33" max="33" width="12.85546875" customWidth="1"/>
  </cols>
  <sheetData>
    <row r="2" spans="1:35" ht="17.25" x14ac:dyDescent="0.25">
      <c r="A2" s="121" t="s">
        <v>585</v>
      </c>
      <c r="B2" s="121"/>
      <c r="C2" s="121"/>
      <c r="D2" s="121"/>
      <c r="E2" s="121"/>
      <c r="F2" s="121"/>
    </row>
    <row r="3" spans="1:35" x14ac:dyDescent="0.25">
      <c r="B3" s="30" t="s">
        <v>34</v>
      </c>
      <c r="C3" s="30" t="s">
        <v>35</v>
      </c>
      <c r="D3" s="30" t="s">
        <v>76</v>
      </c>
      <c r="E3" s="30" t="s">
        <v>37</v>
      </c>
      <c r="F3" s="30" t="s">
        <v>586</v>
      </c>
      <c r="G3" s="30" t="s">
        <v>68</v>
      </c>
      <c r="H3" s="30" t="s">
        <v>39</v>
      </c>
      <c r="I3" s="30" t="s">
        <v>40</v>
      </c>
      <c r="J3" s="30" t="s">
        <v>41</v>
      </c>
      <c r="K3" s="30" t="s">
        <v>42</v>
      </c>
      <c r="L3" s="30" t="s">
        <v>43</v>
      </c>
      <c r="M3" s="30" t="s">
        <v>44</v>
      </c>
      <c r="N3" s="30" t="s">
        <v>45</v>
      </c>
      <c r="O3" s="30" t="s">
        <v>46</v>
      </c>
      <c r="P3" s="30" t="s">
        <v>47</v>
      </c>
      <c r="Q3" s="30" t="s">
        <v>48</v>
      </c>
      <c r="R3" s="30" t="s">
        <v>49</v>
      </c>
      <c r="S3" s="30" t="s">
        <v>50</v>
      </c>
      <c r="T3" s="30" t="s">
        <v>51</v>
      </c>
      <c r="U3" s="30" t="s">
        <v>52</v>
      </c>
      <c r="V3" s="30" t="s">
        <v>53</v>
      </c>
      <c r="W3" s="30" t="s">
        <v>54</v>
      </c>
      <c r="X3" s="30" t="s">
        <v>55</v>
      </c>
      <c r="Y3" s="30" t="s">
        <v>56</v>
      </c>
      <c r="Z3" s="30" t="s">
        <v>57</v>
      </c>
      <c r="AA3" s="30" t="s">
        <v>58</v>
      </c>
      <c r="AB3" s="30" t="s">
        <v>77</v>
      </c>
      <c r="AC3" s="30" t="s">
        <v>59</v>
      </c>
      <c r="AD3" s="30" t="s">
        <v>60</v>
      </c>
      <c r="AE3" s="30" t="s">
        <v>61</v>
      </c>
      <c r="AF3" s="30" t="s">
        <v>62</v>
      </c>
      <c r="AG3" s="30" t="s">
        <v>78</v>
      </c>
      <c r="AH3" s="118"/>
    </row>
    <row r="4" spans="1:35" x14ac:dyDescent="0.25">
      <c r="A4" s="122" t="s">
        <v>463</v>
      </c>
      <c r="B4" s="122" t="s">
        <v>464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</row>
    <row r="5" spans="1:35" ht="30" x14ac:dyDescent="0.25">
      <c r="A5" s="122"/>
      <c r="B5" s="98" t="s">
        <v>484</v>
      </c>
      <c r="C5" s="98" t="s">
        <v>465</v>
      </c>
      <c r="D5" s="98" t="s">
        <v>587</v>
      </c>
      <c r="E5" s="98" t="s">
        <v>588</v>
      </c>
      <c r="F5" s="98" t="s">
        <v>466</v>
      </c>
      <c r="G5" s="98" t="s">
        <v>546</v>
      </c>
      <c r="H5" s="98" t="s">
        <v>467</v>
      </c>
      <c r="I5" s="98" t="s">
        <v>468</v>
      </c>
      <c r="J5" s="98" t="s">
        <v>469</v>
      </c>
      <c r="K5" s="98" t="s">
        <v>547</v>
      </c>
      <c r="L5" s="98" t="s">
        <v>470</v>
      </c>
      <c r="M5" s="98" t="s">
        <v>471</v>
      </c>
      <c r="N5" s="98" t="s">
        <v>472</v>
      </c>
      <c r="O5" s="98" t="s">
        <v>473</v>
      </c>
      <c r="P5" s="98" t="s">
        <v>548</v>
      </c>
      <c r="Q5" s="98" t="s">
        <v>474</v>
      </c>
      <c r="R5" s="98" t="s">
        <v>475</v>
      </c>
      <c r="S5" s="98" t="s">
        <v>549</v>
      </c>
      <c r="T5" s="98" t="s">
        <v>476</v>
      </c>
      <c r="U5" s="98" t="s">
        <v>477</v>
      </c>
      <c r="V5" s="98" t="s">
        <v>550</v>
      </c>
      <c r="W5" s="98" t="s">
        <v>589</v>
      </c>
      <c r="X5" s="98" t="s">
        <v>552</v>
      </c>
      <c r="Y5" s="98" t="s">
        <v>478</v>
      </c>
      <c r="Z5" s="98" t="s">
        <v>479</v>
      </c>
      <c r="AA5" s="98" t="s">
        <v>590</v>
      </c>
      <c r="AB5" s="98" t="s">
        <v>480</v>
      </c>
      <c r="AC5" s="98" t="s">
        <v>591</v>
      </c>
      <c r="AD5" s="98" t="s">
        <v>481</v>
      </c>
      <c r="AE5" s="98" t="s">
        <v>592</v>
      </c>
      <c r="AF5" s="98" t="s">
        <v>482</v>
      </c>
      <c r="AG5" s="98" t="s">
        <v>483</v>
      </c>
      <c r="AH5" s="31" t="s">
        <v>551</v>
      </c>
    </row>
    <row r="6" spans="1:35" x14ac:dyDescent="0.25">
      <c r="A6" s="32" t="s">
        <v>484</v>
      </c>
      <c r="B6" s="33">
        <v>1509800</v>
      </c>
      <c r="C6" s="33">
        <v>0</v>
      </c>
      <c r="D6" s="33">
        <v>0</v>
      </c>
      <c r="E6" s="33">
        <v>0</v>
      </c>
      <c r="F6" s="33">
        <v>0</v>
      </c>
      <c r="G6" s="33">
        <v>97466</v>
      </c>
      <c r="H6" s="33">
        <v>0</v>
      </c>
      <c r="I6" s="33">
        <v>2665</v>
      </c>
      <c r="J6" s="33">
        <v>0</v>
      </c>
      <c r="K6" s="33">
        <v>7765</v>
      </c>
      <c r="L6" s="33">
        <v>116224</v>
      </c>
      <c r="M6" s="33">
        <v>0</v>
      </c>
      <c r="N6" s="33">
        <v>0</v>
      </c>
      <c r="O6" s="33">
        <v>178091</v>
      </c>
      <c r="P6" s="33">
        <v>13071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13839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3">
        <v>0</v>
      </c>
      <c r="AD6" s="33">
        <v>0</v>
      </c>
      <c r="AE6" s="33">
        <v>0</v>
      </c>
      <c r="AF6" s="33">
        <v>0</v>
      </c>
      <c r="AG6" s="33">
        <v>0</v>
      </c>
      <c r="AH6" s="34">
        <f>SUM(B6:AG6)</f>
        <v>1938921</v>
      </c>
      <c r="AI6" s="29" t="s">
        <v>34</v>
      </c>
    </row>
    <row r="7" spans="1:35" x14ac:dyDescent="0.25">
      <c r="A7" s="99" t="s">
        <v>465</v>
      </c>
      <c r="B7" s="35">
        <v>0</v>
      </c>
      <c r="C7" s="35">
        <v>707114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2117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12624</v>
      </c>
      <c r="Z7" s="35">
        <v>19827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6">
        <f t="shared" ref="AH7:AH25" si="0">SUM(B7:AG7)</f>
        <v>741682</v>
      </c>
      <c r="AI7" s="29" t="s">
        <v>35</v>
      </c>
    </row>
    <row r="8" spans="1:35" x14ac:dyDescent="0.25">
      <c r="A8" s="32" t="s">
        <v>546</v>
      </c>
      <c r="B8" s="33">
        <v>85741</v>
      </c>
      <c r="C8" s="33">
        <v>3344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15779</v>
      </c>
      <c r="J8" s="33">
        <v>0</v>
      </c>
      <c r="K8" s="33">
        <v>0</v>
      </c>
      <c r="L8" s="33">
        <v>718844</v>
      </c>
      <c r="M8" s="33">
        <v>45026</v>
      </c>
      <c r="N8" s="33">
        <v>0</v>
      </c>
      <c r="O8" s="33">
        <v>310896</v>
      </c>
      <c r="P8" s="33">
        <v>264428</v>
      </c>
      <c r="Q8" s="33">
        <v>0</v>
      </c>
      <c r="R8" s="33">
        <v>5318</v>
      </c>
      <c r="S8" s="33">
        <v>0</v>
      </c>
      <c r="T8" s="33">
        <v>0</v>
      </c>
      <c r="U8" s="33">
        <v>0</v>
      </c>
      <c r="V8" s="33">
        <v>761784</v>
      </c>
      <c r="W8" s="33">
        <v>0</v>
      </c>
      <c r="X8" s="33">
        <v>129440</v>
      </c>
      <c r="Y8" s="33">
        <v>28610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33">
        <v>0</v>
      </c>
      <c r="AG8" s="33">
        <v>0</v>
      </c>
      <c r="AH8" s="34">
        <f t="shared" si="0"/>
        <v>2369210</v>
      </c>
      <c r="AI8" s="29" t="s">
        <v>68</v>
      </c>
    </row>
    <row r="9" spans="1:35" x14ac:dyDescent="0.25">
      <c r="A9" s="99" t="s">
        <v>468</v>
      </c>
      <c r="B9" s="35">
        <v>3150</v>
      </c>
      <c r="C9" s="35">
        <v>0</v>
      </c>
      <c r="D9" s="35">
        <v>0</v>
      </c>
      <c r="E9" s="35">
        <v>0</v>
      </c>
      <c r="F9" s="35">
        <v>0</v>
      </c>
      <c r="G9" s="35">
        <v>38279</v>
      </c>
      <c r="H9" s="35">
        <v>0</v>
      </c>
      <c r="I9" s="35">
        <v>182503</v>
      </c>
      <c r="J9" s="35">
        <v>0</v>
      </c>
      <c r="K9" s="35">
        <v>0</v>
      </c>
      <c r="L9" s="35">
        <v>2491</v>
      </c>
      <c r="M9" s="35">
        <v>0</v>
      </c>
      <c r="N9" s="35">
        <v>0</v>
      </c>
      <c r="O9" s="35">
        <v>224631</v>
      </c>
      <c r="P9" s="35">
        <v>6178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1457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6">
        <f t="shared" si="0"/>
        <v>458689</v>
      </c>
      <c r="AI9" s="29" t="s">
        <v>40</v>
      </c>
    </row>
    <row r="10" spans="1:35" x14ac:dyDescent="0.25">
      <c r="A10" s="32" t="s">
        <v>469</v>
      </c>
      <c r="B10" s="33">
        <v>7842.8229166666661</v>
      </c>
      <c r="C10" s="33">
        <v>6308.6506944444445</v>
      </c>
      <c r="D10" s="33">
        <v>0</v>
      </c>
      <c r="E10" s="33">
        <v>0</v>
      </c>
      <c r="F10" s="33">
        <v>48843.878472222219</v>
      </c>
      <c r="G10" s="33">
        <v>32640.420138888891</v>
      </c>
      <c r="H10" s="33">
        <v>106750.52777777778</v>
      </c>
      <c r="I10" s="33">
        <v>4163.8333333333339</v>
      </c>
      <c r="J10" s="33">
        <v>192525.54861111109</v>
      </c>
      <c r="K10" s="33">
        <v>4302.9166666666661</v>
      </c>
      <c r="L10" s="33">
        <v>2710</v>
      </c>
      <c r="M10" s="33">
        <v>3487</v>
      </c>
      <c r="N10" s="33">
        <v>12</v>
      </c>
      <c r="O10" s="33">
        <v>34742.350694444445</v>
      </c>
      <c r="P10" s="33">
        <v>3250.875</v>
      </c>
      <c r="Q10" s="33">
        <v>4157.4375</v>
      </c>
      <c r="R10" s="33">
        <v>28</v>
      </c>
      <c r="S10" s="33">
        <v>52830.165277777778</v>
      </c>
      <c r="T10" s="33">
        <v>0</v>
      </c>
      <c r="U10" s="33">
        <v>13628.229166666668</v>
      </c>
      <c r="V10" s="33">
        <v>4412.958333333333</v>
      </c>
      <c r="W10" s="33">
        <v>0</v>
      </c>
      <c r="X10" s="33">
        <v>6480.541666666667</v>
      </c>
      <c r="Y10" s="33">
        <v>70272.606249999997</v>
      </c>
      <c r="Z10" s="33">
        <v>6353.9993055555551</v>
      </c>
      <c r="AA10" s="33">
        <v>0</v>
      </c>
      <c r="AB10" s="33">
        <v>14054.625</v>
      </c>
      <c r="AC10" s="33">
        <v>0</v>
      </c>
      <c r="AD10" s="33">
        <v>5682.395833333333</v>
      </c>
      <c r="AE10" s="33">
        <v>0</v>
      </c>
      <c r="AF10" s="33">
        <v>87323.102777777778</v>
      </c>
      <c r="AG10" s="33">
        <v>3516.6666666666665</v>
      </c>
      <c r="AH10" s="34">
        <f t="shared" si="0"/>
        <v>716321.55208333337</v>
      </c>
      <c r="AI10" s="29" t="s">
        <v>41</v>
      </c>
    </row>
    <row r="11" spans="1:35" x14ac:dyDescent="0.25">
      <c r="A11" s="99" t="s">
        <v>547</v>
      </c>
      <c r="B11" s="35">
        <v>8001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25101</v>
      </c>
      <c r="M11" s="35">
        <v>0</v>
      </c>
      <c r="N11" s="35">
        <v>0</v>
      </c>
      <c r="O11" s="35">
        <v>31434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62625</v>
      </c>
      <c r="W11" s="35">
        <v>0</v>
      </c>
      <c r="X11" s="35">
        <v>3758</v>
      </c>
      <c r="Y11" s="35">
        <v>3325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f t="shared" si="0"/>
        <v>134244</v>
      </c>
      <c r="AI11" s="29" t="s">
        <v>42</v>
      </c>
    </row>
    <row r="12" spans="1:35" x14ac:dyDescent="0.25">
      <c r="A12" s="32" t="s">
        <v>470</v>
      </c>
      <c r="B12" s="33">
        <v>123199</v>
      </c>
      <c r="C12" s="33">
        <v>0</v>
      </c>
      <c r="D12" s="33">
        <v>0</v>
      </c>
      <c r="E12" s="33">
        <v>0</v>
      </c>
      <c r="F12" s="33">
        <v>0</v>
      </c>
      <c r="G12" s="33">
        <v>588264</v>
      </c>
      <c r="H12" s="33">
        <v>0</v>
      </c>
      <c r="I12" s="33">
        <v>3267</v>
      </c>
      <c r="J12" s="33">
        <v>0</v>
      </c>
      <c r="K12" s="33">
        <v>28640</v>
      </c>
      <c r="L12" s="33">
        <v>6461257</v>
      </c>
      <c r="M12" s="33">
        <v>1950</v>
      </c>
      <c r="N12" s="33">
        <v>6117</v>
      </c>
      <c r="O12" s="33">
        <v>489023</v>
      </c>
      <c r="P12" s="33">
        <v>207733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602287</v>
      </c>
      <c r="W12" s="33">
        <v>0</v>
      </c>
      <c r="X12" s="33">
        <v>66878</v>
      </c>
      <c r="Y12" s="33">
        <v>5783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4">
        <f t="shared" si="0"/>
        <v>8584398</v>
      </c>
      <c r="AI12" s="29" t="s">
        <v>43</v>
      </c>
    </row>
    <row r="13" spans="1:35" x14ac:dyDescent="0.25">
      <c r="A13" s="99" t="s">
        <v>471</v>
      </c>
      <c r="B13" s="35">
        <v>214</v>
      </c>
      <c r="C13" s="35">
        <v>541</v>
      </c>
      <c r="D13" s="35">
        <v>0</v>
      </c>
      <c r="E13" s="35">
        <v>0</v>
      </c>
      <c r="F13" s="35">
        <v>0</v>
      </c>
      <c r="G13" s="35">
        <v>555213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477677</v>
      </c>
      <c r="N13" s="35">
        <v>0</v>
      </c>
      <c r="O13" s="35">
        <v>1721</v>
      </c>
      <c r="P13" s="35">
        <v>0</v>
      </c>
      <c r="Q13" s="35">
        <v>39449</v>
      </c>
      <c r="R13" s="35">
        <v>0</v>
      </c>
      <c r="S13" s="35">
        <v>0</v>
      </c>
      <c r="T13" s="35">
        <v>6304</v>
      </c>
      <c r="U13" s="35">
        <v>0</v>
      </c>
      <c r="V13" s="35">
        <v>0</v>
      </c>
      <c r="W13" s="35">
        <v>0</v>
      </c>
      <c r="X13" s="35">
        <v>0</v>
      </c>
      <c r="Y13" s="35">
        <v>236</v>
      </c>
      <c r="Z13" s="35">
        <v>0</v>
      </c>
      <c r="AA13" s="35">
        <v>0</v>
      </c>
      <c r="AB13" s="35">
        <v>0</v>
      </c>
      <c r="AC13" s="35">
        <v>0</v>
      </c>
      <c r="AD13" s="35">
        <v>12461</v>
      </c>
      <c r="AE13" s="35">
        <v>0</v>
      </c>
      <c r="AF13" s="35">
        <v>0</v>
      </c>
      <c r="AG13" s="35">
        <v>0</v>
      </c>
      <c r="AH13" s="36">
        <f t="shared" si="0"/>
        <v>1093816</v>
      </c>
      <c r="AI13" s="29" t="s">
        <v>44</v>
      </c>
    </row>
    <row r="14" spans="1:35" x14ac:dyDescent="0.25">
      <c r="A14" s="32" t="s">
        <v>472</v>
      </c>
      <c r="B14" s="33">
        <v>193</v>
      </c>
      <c r="C14" s="33">
        <v>0</v>
      </c>
      <c r="D14" s="33">
        <v>0</v>
      </c>
      <c r="E14" s="33">
        <v>0</v>
      </c>
      <c r="F14" s="33">
        <v>0</v>
      </c>
      <c r="G14" s="33">
        <v>1570075</v>
      </c>
      <c r="H14" s="33">
        <v>0</v>
      </c>
      <c r="I14" s="33">
        <v>0</v>
      </c>
      <c r="J14" s="33">
        <v>0</v>
      </c>
      <c r="K14" s="33">
        <v>185212</v>
      </c>
      <c r="L14" s="33">
        <v>0</v>
      </c>
      <c r="M14" s="33">
        <v>1088</v>
      </c>
      <c r="N14" s="33">
        <v>1679826</v>
      </c>
      <c r="O14" s="33">
        <v>3769</v>
      </c>
      <c r="P14" s="33">
        <v>0</v>
      </c>
      <c r="Q14" s="33">
        <v>0</v>
      </c>
      <c r="R14" s="33">
        <v>0</v>
      </c>
      <c r="S14" s="33">
        <v>721</v>
      </c>
      <c r="T14" s="33">
        <v>64971</v>
      </c>
      <c r="U14" s="33">
        <v>174819</v>
      </c>
      <c r="V14" s="33">
        <v>112061</v>
      </c>
      <c r="W14" s="33">
        <v>0</v>
      </c>
      <c r="X14" s="33">
        <v>14</v>
      </c>
      <c r="Y14" s="33">
        <v>0</v>
      </c>
      <c r="Z14" s="33">
        <v>0</v>
      </c>
      <c r="AA14" s="33">
        <v>0</v>
      </c>
      <c r="AB14" s="33">
        <v>9042</v>
      </c>
      <c r="AC14" s="33">
        <v>139704</v>
      </c>
      <c r="AD14" s="33">
        <v>32966</v>
      </c>
      <c r="AE14" s="33">
        <v>0</v>
      </c>
      <c r="AF14" s="33">
        <v>0</v>
      </c>
      <c r="AG14" s="33">
        <v>0</v>
      </c>
      <c r="AH14" s="34">
        <f t="shared" si="0"/>
        <v>3974461</v>
      </c>
      <c r="AI14" s="29" t="s">
        <v>45</v>
      </c>
    </row>
    <row r="15" spans="1:35" x14ac:dyDescent="0.25">
      <c r="A15" s="99" t="s">
        <v>473</v>
      </c>
      <c r="B15" s="35">
        <v>124547</v>
      </c>
      <c r="C15" s="35">
        <v>242</v>
      </c>
      <c r="D15" s="35">
        <v>0</v>
      </c>
      <c r="E15" s="35">
        <v>0</v>
      </c>
      <c r="F15" s="35">
        <v>0</v>
      </c>
      <c r="G15" s="35">
        <v>229626</v>
      </c>
      <c r="H15" s="35">
        <v>0</v>
      </c>
      <c r="I15" s="35">
        <v>159775</v>
      </c>
      <c r="J15" s="35">
        <v>0</v>
      </c>
      <c r="K15" s="35">
        <v>27565</v>
      </c>
      <c r="L15" s="35">
        <v>444832.86347222223</v>
      </c>
      <c r="M15" s="35">
        <v>0</v>
      </c>
      <c r="N15" s="35">
        <v>12</v>
      </c>
      <c r="O15" s="35">
        <v>655788.59194444446</v>
      </c>
      <c r="P15" s="35">
        <v>392398</v>
      </c>
      <c r="Q15" s="35">
        <v>0</v>
      </c>
      <c r="R15" s="35">
        <v>22515</v>
      </c>
      <c r="S15" s="35">
        <v>0</v>
      </c>
      <c r="T15" s="35">
        <v>0</v>
      </c>
      <c r="U15" s="35">
        <v>0</v>
      </c>
      <c r="V15" s="35">
        <v>91101</v>
      </c>
      <c r="W15" s="35">
        <v>0</v>
      </c>
      <c r="X15" s="35">
        <v>109926.55694444446</v>
      </c>
      <c r="Y15" s="35">
        <v>51019</v>
      </c>
      <c r="Z15" s="35">
        <v>0</v>
      </c>
      <c r="AA15" s="35">
        <v>0</v>
      </c>
      <c r="AB15" s="35">
        <v>15157.724999999999</v>
      </c>
      <c r="AC15" s="35">
        <v>0</v>
      </c>
      <c r="AD15" s="35">
        <v>4</v>
      </c>
      <c r="AE15" s="35">
        <v>0</v>
      </c>
      <c r="AF15" s="35">
        <v>0</v>
      </c>
      <c r="AG15" s="35">
        <v>18</v>
      </c>
      <c r="AH15" s="36">
        <f t="shared" si="0"/>
        <v>2324527.7373611112</v>
      </c>
      <c r="AI15" s="29" t="s">
        <v>46</v>
      </c>
    </row>
    <row r="16" spans="1:35" x14ac:dyDescent="0.25">
      <c r="A16" s="32" t="s">
        <v>548</v>
      </c>
      <c r="B16" s="33">
        <v>14005</v>
      </c>
      <c r="C16" s="33">
        <v>0</v>
      </c>
      <c r="D16" s="33">
        <v>0</v>
      </c>
      <c r="E16" s="33">
        <v>0</v>
      </c>
      <c r="F16" s="33">
        <v>0</v>
      </c>
      <c r="G16" s="33">
        <v>232714</v>
      </c>
      <c r="H16" s="33">
        <v>0</v>
      </c>
      <c r="I16" s="33">
        <v>2609</v>
      </c>
      <c r="J16" s="33">
        <v>0</v>
      </c>
      <c r="K16" s="33">
        <v>0</v>
      </c>
      <c r="L16" s="33">
        <v>338493</v>
      </c>
      <c r="M16" s="33">
        <v>0</v>
      </c>
      <c r="N16" s="33">
        <v>0</v>
      </c>
      <c r="O16" s="33">
        <v>385920</v>
      </c>
      <c r="P16" s="33">
        <v>427461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75256</v>
      </c>
      <c r="W16" s="33">
        <v>0</v>
      </c>
      <c r="X16" s="33">
        <v>9617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4">
        <f t="shared" si="0"/>
        <v>1486075</v>
      </c>
      <c r="AI16" s="29" t="s">
        <v>47</v>
      </c>
    </row>
    <row r="17" spans="1:35" x14ac:dyDescent="0.25">
      <c r="A17" s="99" t="s">
        <v>593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14400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645131</v>
      </c>
      <c r="R17" s="35">
        <v>0</v>
      </c>
      <c r="S17" s="35">
        <v>0</v>
      </c>
      <c r="T17" s="35">
        <v>0</v>
      </c>
      <c r="U17" s="35">
        <v>167357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f t="shared" si="0"/>
        <v>826888</v>
      </c>
      <c r="AI17" s="29" t="s">
        <v>48</v>
      </c>
    </row>
    <row r="18" spans="1:35" x14ac:dyDescent="0.25">
      <c r="A18" s="32" t="s">
        <v>477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96971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7006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4">
        <f t="shared" si="0"/>
        <v>103977</v>
      </c>
      <c r="AI18" s="29" t="s">
        <v>52</v>
      </c>
    </row>
    <row r="19" spans="1:35" x14ac:dyDescent="0.25">
      <c r="A19" s="99" t="s">
        <v>550</v>
      </c>
      <c r="B19" s="35">
        <v>14161</v>
      </c>
      <c r="C19" s="35">
        <v>0</v>
      </c>
      <c r="D19" s="35">
        <v>0</v>
      </c>
      <c r="E19" s="35">
        <v>0</v>
      </c>
      <c r="F19" s="35">
        <v>0</v>
      </c>
      <c r="G19" s="35">
        <v>884983</v>
      </c>
      <c r="H19" s="35">
        <v>0</v>
      </c>
      <c r="I19" s="35">
        <v>1448</v>
      </c>
      <c r="J19" s="35">
        <v>0</v>
      </c>
      <c r="K19" s="35">
        <v>139730</v>
      </c>
      <c r="L19" s="35">
        <v>602715</v>
      </c>
      <c r="M19" s="35">
        <v>6643</v>
      </c>
      <c r="N19" s="35">
        <v>37714</v>
      </c>
      <c r="O19" s="35">
        <v>109622</v>
      </c>
      <c r="P19" s="35">
        <v>80715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970901.96659999806</v>
      </c>
      <c r="W19" s="35">
        <v>0</v>
      </c>
      <c r="X19" s="35">
        <v>76468</v>
      </c>
      <c r="Y19" s="35">
        <v>3379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f t="shared" si="0"/>
        <v>2928479.9665999981</v>
      </c>
      <c r="AI19" s="29" t="s">
        <v>53</v>
      </c>
    </row>
    <row r="20" spans="1:35" x14ac:dyDescent="0.25">
      <c r="A20" s="32" t="s">
        <v>552</v>
      </c>
      <c r="B20" s="33">
        <v>888</v>
      </c>
      <c r="C20" s="33">
        <v>0</v>
      </c>
      <c r="D20" s="33">
        <v>0</v>
      </c>
      <c r="E20" s="33">
        <v>0</v>
      </c>
      <c r="F20" s="33">
        <v>0</v>
      </c>
      <c r="G20" s="33">
        <v>138376</v>
      </c>
      <c r="H20" s="33">
        <v>4038</v>
      </c>
      <c r="I20" s="33">
        <v>0</v>
      </c>
      <c r="J20" s="33">
        <v>506</v>
      </c>
      <c r="K20" s="33">
        <v>6235</v>
      </c>
      <c r="L20" s="33">
        <v>283901</v>
      </c>
      <c r="M20" s="33">
        <v>1167</v>
      </c>
      <c r="N20" s="33">
        <v>9500</v>
      </c>
      <c r="O20" s="33">
        <v>92112</v>
      </c>
      <c r="P20" s="33">
        <v>11219</v>
      </c>
      <c r="Q20" s="33">
        <v>0</v>
      </c>
      <c r="R20" s="33">
        <v>0</v>
      </c>
      <c r="S20" s="33">
        <v>157466</v>
      </c>
      <c r="T20" s="33">
        <v>0</v>
      </c>
      <c r="U20" s="33">
        <v>302</v>
      </c>
      <c r="V20" s="33">
        <v>67453</v>
      </c>
      <c r="W20" s="33">
        <v>0</v>
      </c>
      <c r="X20" s="33">
        <v>835576</v>
      </c>
      <c r="Y20" s="33">
        <v>0</v>
      </c>
      <c r="Z20" s="33">
        <v>0</v>
      </c>
      <c r="AA20" s="33">
        <v>0</v>
      </c>
      <c r="AB20" s="33">
        <v>179306</v>
      </c>
      <c r="AC20" s="33">
        <v>0</v>
      </c>
      <c r="AD20" s="33">
        <v>425</v>
      </c>
      <c r="AE20" s="33">
        <v>0</v>
      </c>
      <c r="AF20" s="33">
        <v>0</v>
      </c>
      <c r="AG20" s="33">
        <v>4085</v>
      </c>
      <c r="AH20" s="34">
        <f t="shared" si="0"/>
        <v>1792555</v>
      </c>
      <c r="AI20" s="29" t="s">
        <v>55</v>
      </c>
    </row>
    <row r="21" spans="1:35" x14ac:dyDescent="0.25">
      <c r="A21" s="99" t="s">
        <v>478</v>
      </c>
      <c r="B21" s="35">
        <v>100</v>
      </c>
      <c r="C21" s="35">
        <v>0</v>
      </c>
      <c r="D21" s="35">
        <v>0</v>
      </c>
      <c r="E21" s="35">
        <v>0</v>
      </c>
      <c r="F21" s="35">
        <v>0</v>
      </c>
      <c r="G21" s="35">
        <v>29081</v>
      </c>
      <c r="H21" s="35">
        <v>0</v>
      </c>
      <c r="I21" s="35">
        <v>0</v>
      </c>
      <c r="J21" s="35">
        <v>0</v>
      </c>
      <c r="K21" s="35">
        <v>3711</v>
      </c>
      <c r="L21" s="35">
        <v>5166</v>
      </c>
      <c r="M21" s="35">
        <v>0</v>
      </c>
      <c r="N21" s="35">
        <v>0</v>
      </c>
      <c r="O21" s="35">
        <v>49857</v>
      </c>
      <c r="P21" s="35">
        <v>242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2984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f t="shared" si="0"/>
        <v>91141</v>
      </c>
      <c r="AI21" s="29" t="s">
        <v>56</v>
      </c>
    </row>
    <row r="22" spans="1:35" x14ac:dyDescent="0.25">
      <c r="A22" s="32" t="s">
        <v>590</v>
      </c>
      <c r="B22" s="33">
        <v>0</v>
      </c>
      <c r="C22" s="33">
        <v>0</v>
      </c>
      <c r="D22" s="33">
        <v>31961</v>
      </c>
      <c r="E22" s="33">
        <v>274146</v>
      </c>
      <c r="F22" s="33">
        <v>0</v>
      </c>
      <c r="G22" s="33">
        <v>26144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9670</v>
      </c>
      <c r="X22" s="33">
        <v>0</v>
      </c>
      <c r="Y22" s="33">
        <v>0</v>
      </c>
      <c r="Z22" s="33">
        <v>0</v>
      </c>
      <c r="AA22" s="33">
        <v>1693472</v>
      </c>
      <c r="AB22" s="33">
        <v>0</v>
      </c>
      <c r="AC22" s="33">
        <v>0</v>
      </c>
      <c r="AD22" s="33">
        <v>638474</v>
      </c>
      <c r="AE22" s="33">
        <v>44169</v>
      </c>
      <c r="AF22" s="33">
        <v>0</v>
      </c>
      <c r="AG22" s="33">
        <v>0</v>
      </c>
      <c r="AH22" s="34">
        <f t="shared" si="0"/>
        <v>2718036</v>
      </c>
      <c r="AI22" s="29" t="s">
        <v>58</v>
      </c>
    </row>
    <row r="23" spans="1:35" x14ac:dyDescent="0.25">
      <c r="A23" s="99" t="s">
        <v>480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97287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f t="shared" si="0"/>
        <v>97287</v>
      </c>
      <c r="AI23" s="29" t="s">
        <v>77</v>
      </c>
    </row>
    <row r="24" spans="1:35" x14ac:dyDescent="0.25">
      <c r="A24" s="32" t="s">
        <v>591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308345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98632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778722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811903</v>
      </c>
      <c r="AD24" s="33">
        <v>10043</v>
      </c>
      <c r="AE24" s="33">
        <v>0</v>
      </c>
      <c r="AF24" s="33">
        <v>0</v>
      </c>
      <c r="AG24" s="33">
        <v>0</v>
      </c>
      <c r="AH24" s="34">
        <f t="shared" si="0"/>
        <v>2007645</v>
      </c>
      <c r="AI24" s="29" t="s">
        <v>59</v>
      </c>
    </row>
    <row r="25" spans="1:35" x14ac:dyDescent="0.25">
      <c r="A25" s="99" t="s">
        <v>481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98435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719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23017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3110</v>
      </c>
      <c r="AC25" s="35">
        <v>0</v>
      </c>
      <c r="AD25" s="35">
        <v>188627</v>
      </c>
      <c r="AE25" s="35">
        <v>0</v>
      </c>
      <c r="AF25" s="35">
        <v>0</v>
      </c>
      <c r="AG25" s="35">
        <v>0</v>
      </c>
      <c r="AH25" s="36">
        <f t="shared" si="0"/>
        <v>313908</v>
      </c>
      <c r="AI25" s="29" t="s">
        <v>60</v>
      </c>
    </row>
    <row r="26" spans="1:35" x14ac:dyDescent="0.25">
      <c r="A26" s="31" t="s">
        <v>551</v>
      </c>
      <c r="B26" s="37">
        <f>SUM(B6:B25)</f>
        <v>1891841.8229166667</v>
      </c>
      <c r="C26" s="37">
        <f t="shared" ref="C26:AH26" si="1">SUM(C6:C25)</f>
        <v>717549.65069444443</v>
      </c>
      <c r="D26" s="37">
        <f t="shared" si="1"/>
        <v>31961</v>
      </c>
      <c r="E26" s="37">
        <f t="shared" si="1"/>
        <v>274146</v>
      </c>
      <c r="F26" s="37">
        <f t="shared" si="1"/>
        <v>48843.878472222219</v>
      </c>
      <c r="G26" s="37">
        <f t="shared" si="1"/>
        <v>4926612.420138889</v>
      </c>
      <c r="H26" s="37">
        <f t="shared" si="1"/>
        <v>110788.52777777778</v>
      </c>
      <c r="I26" s="37">
        <f t="shared" si="1"/>
        <v>372209.83333333337</v>
      </c>
      <c r="J26" s="37">
        <f t="shared" si="1"/>
        <v>193031.54861111109</v>
      </c>
      <c r="K26" s="37">
        <f t="shared" si="1"/>
        <v>417560.91666666663</v>
      </c>
      <c r="L26" s="37">
        <f t="shared" si="1"/>
        <v>9001734.8634722233</v>
      </c>
      <c r="M26" s="37">
        <f t="shared" si="1"/>
        <v>537038</v>
      </c>
      <c r="N26" s="37">
        <f t="shared" si="1"/>
        <v>1832532</v>
      </c>
      <c r="O26" s="37">
        <f t="shared" si="1"/>
        <v>2567606.942638889</v>
      </c>
      <c r="P26" s="37">
        <f t="shared" si="1"/>
        <v>1406695.875</v>
      </c>
      <c r="Q26" s="37">
        <f t="shared" si="1"/>
        <v>688737.4375</v>
      </c>
      <c r="R26" s="37">
        <f t="shared" si="1"/>
        <v>29978</v>
      </c>
      <c r="S26" s="37">
        <f t="shared" si="1"/>
        <v>308304.16527777776</v>
      </c>
      <c r="T26" s="37">
        <f t="shared" si="1"/>
        <v>71275</v>
      </c>
      <c r="U26" s="37">
        <f t="shared" si="1"/>
        <v>1164851.2291666665</v>
      </c>
      <c r="V26" s="37">
        <f t="shared" si="1"/>
        <v>2766161.9249333316</v>
      </c>
      <c r="W26" s="37">
        <f t="shared" si="1"/>
        <v>9670</v>
      </c>
      <c r="X26" s="37">
        <f t="shared" si="1"/>
        <v>1238158.0986111111</v>
      </c>
      <c r="Y26" s="37">
        <f t="shared" si="1"/>
        <v>175248.60625000001</v>
      </c>
      <c r="Z26" s="37">
        <f t="shared" si="1"/>
        <v>26180.999305555553</v>
      </c>
      <c r="AA26" s="37">
        <f t="shared" si="1"/>
        <v>1693472</v>
      </c>
      <c r="AB26" s="37">
        <f t="shared" si="1"/>
        <v>220670.35</v>
      </c>
      <c r="AC26" s="37">
        <f t="shared" si="1"/>
        <v>951607</v>
      </c>
      <c r="AD26" s="37">
        <f t="shared" si="1"/>
        <v>888682.39583333337</v>
      </c>
      <c r="AE26" s="37">
        <f t="shared" si="1"/>
        <v>44169</v>
      </c>
      <c r="AF26" s="37">
        <f t="shared" si="1"/>
        <v>87323.102777777778</v>
      </c>
      <c r="AG26" s="37">
        <f t="shared" si="1"/>
        <v>7619.6666666666661</v>
      </c>
      <c r="AH26" s="37">
        <f t="shared" si="1"/>
        <v>34702262.25604444</v>
      </c>
    </row>
  </sheetData>
  <mergeCells count="3">
    <mergeCell ref="A2:F2"/>
    <mergeCell ref="A4:A5"/>
    <mergeCell ref="B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B4B9-5885-4B83-9293-329A60955993}">
  <dimension ref="A2:U18"/>
  <sheetViews>
    <sheetView workbookViewId="0">
      <selection activeCell="H62" sqref="H62"/>
    </sheetView>
  </sheetViews>
  <sheetFormatPr baseColWidth="10" defaultRowHeight="15" x14ac:dyDescent="0.25"/>
  <cols>
    <col min="1" max="1" width="19.140625" bestFit="1" customWidth="1"/>
    <col min="2" max="3" width="13.28515625" customWidth="1"/>
    <col min="5" max="5" width="14.5703125" customWidth="1"/>
    <col min="9" max="9" width="13.28515625" customWidth="1"/>
    <col min="12" max="12" width="9.85546875" customWidth="1"/>
    <col min="14" max="14" width="12.140625" customWidth="1"/>
    <col min="15" max="15" width="10.42578125" customWidth="1"/>
    <col min="18" max="18" width="13.140625" customWidth="1"/>
  </cols>
  <sheetData>
    <row r="2" spans="1:21" ht="17.25" x14ac:dyDescent="0.25">
      <c r="A2" s="121" t="s">
        <v>594</v>
      </c>
      <c r="B2" s="121"/>
      <c r="C2" s="121"/>
      <c r="D2" s="121"/>
      <c r="E2" s="121"/>
      <c r="F2" s="121"/>
    </row>
    <row r="3" spans="1:21" x14ac:dyDescent="0.25">
      <c r="B3" s="30" t="s">
        <v>35</v>
      </c>
      <c r="C3" s="30" t="s">
        <v>68</v>
      </c>
      <c r="D3" s="30" t="s">
        <v>39</v>
      </c>
      <c r="E3" s="30" t="s">
        <v>42</v>
      </c>
      <c r="F3" s="30" t="s">
        <v>44</v>
      </c>
      <c r="G3" s="30" t="s">
        <v>45</v>
      </c>
      <c r="H3" s="30" t="s">
        <v>46</v>
      </c>
      <c r="I3" s="30" t="s">
        <v>47</v>
      </c>
      <c r="J3" s="30" t="s">
        <v>48</v>
      </c>
      <c r="K3" s="30" t="s">
        <v>49</v>
      </c>
      <c r="L3" s="30" t="s">
        <v>51</v>
      </c>
      <c r="M3" s="30" t="s">
        <v>52</v>
      </c>
      <c r="N3" s="30" t="s">
        <v>53</v>
      </c>
      <c r="O3" s="30" t="s">
        <v>55</v>
      </c>
      <c r="P3" s="30" t="s">
        <v>56</v>
      </c>
      <c r="Q3" s="30" t="s">
        <v>57</v>
      </c>
      <c r="R3" s="30" t="s">
        <v>77</v>
      </c>
      <c r="S3" s="30" t="s">
        <v>60</v>
      </c>
    </row>
    <row r="4" spans="1:21" x14ac:dyDescent="0.25">
      <c r="A4" s="122" t="s">
        <v>463</v>
      </c>
      <c r="B4" s="122" t="s">
        <v>464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</row>
    <row r="5" spans="1:21" ht="30" x14ac:dyDescent="0.25">
      <c r="A5" s="122"/>
      <c r="B5" s="98" t="s">
        <v>465</v>
      </c>
      <c r="C5" s="98" t="s">
        <v>546</v>
      </c>
      <c r="D5" s="98" t="s">
        <v>467</v>
      </c>
      <c r="E5" s="98" t="s">
        <v>547</v>
      </c>
      <c r="F5" s="98" t="s">
        <v>471</v>
      </c>
      <c r="G5" s="98" t="s">
        <v>472</v>
      </c>
      <c r="H5" s="98" t="s">
        <v>473</v>
      </c>
      <c r="I5" s="98" t="s">
        <v>548</v>
      </c>
      <c r="J5" s="98" t="s">
        <v>474</v>
      </c>
      <c r="K5" s="98" t="s">
        <v>475</v>
      </c>
      <c r="L5" s="98" t="s">
        <v>476</v>
      </c>
      <c r="M5" s="98" t="s">
        <v>477</v>
      </c>
      <c r="N5" s="98" t="s">
        <v>595</v>
      </c>
      <c r="O5" s="98" t="s">
        <v>552</v>
      </c>
      <c r="P5" s="98" t="s">
        <v>478</v>
      </c>
      <c r="Q5" s="98" t="s">
        <v>479</v>
      </c>
      <c r="R5" s="98" t="s">
        <v>480</v>
      </c>
      <c r="S5" s="98" t="s">
        <v>481</v>
      </c>
      <c r="T5" s="31" t="s">
        <v>551</v>
      </c>
    </row>
    <row r="6" spans="1:21" x14ac:dyDescent="0.25">
      <c r="A6" s="32" t="s">
        <v>467</v>
      </c>
      <c r="B6" s="33">
        <v>0</v>
      </c>
      <c r="C6" s="33">
        <v>0</v>
      </c>
      <c r="D6" s="33">
        <v>61084.082999999999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4">
        <v>61084.082999999999</v>
      </c>
      <c r="U6" s="29" t="s">
        <v>39</v>
      </c>
    </row>
    <row r="7" spans="1:21" x14ac:dyDescent="0.25">
      <c r="A7" s="99" t="s">
        <v>547</v>
      </c>
      <c r="B7" s="35">
        <v>0</v>
      </c>
      <c r="C7" s="35">
        <v>0</v>
      </c>
      <c r="D7" s="35">
        <v>0</v>
      </c>
      <c r="E7" s="35">
        <v>2866500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6">
        <v>2866500</v>
      </c>
      <c r="U7" s="29" t="s">
        <v>42</v>
      </c>
    </row>
    <row r="8" spans="1:21" x14ac:dyDescent="0.25">
      <c r="A8" s="32" t="s">
        <v>471</v>
      </c>
      <c r="B8" s="33">
        <v>0</v>
      </c>
      <c r="C8" s="33">
        <v>0</v>
      </c>
      <c r="D8" s="33">
        <v>0</v>
      </c>
      <c r="E8" s="33">
        <v>0</v>
      </c>
      <c r="F8" s="33">
        <v>179012</v>
      </c>
      <c r="G8" s="33">
        <v>0</v>
      </c>
      <c r="H8" s="33">
        <v>0</v>
      </c>
      <c r="I8" s="33">
        <v>0</v>
      </c>
      <c r="J8" s="33">
        <v>5728</v>
      </c>
      <c r="K8" s="33">
        <v>0</v>
      </c>
      <c r="L8" s="33">
        <v>5762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4">
        <v>190502</v>
      </c>
      <c r="U8" s="29" t="s">
        <v>44</v>
      </c>
    </row>
    <row r="9" spans="1:21" x14ac:dyDescent="0.25">
      <c r="A9" s="99" t="s">
        <v>472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47447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6">
        <v>47447</v>
      </c>
      <c r="U9" s="29" t="s">
        <v>45</v>
      </c>
    </row>
    <row r="10" spans="1:21" x14ac:dyDescent="0.25">
      <c r="A10" s="32" t="s">
        <v>474</v>
      </c>
      <c r="B10" s="33">
        <v>0</v>
      </c>
      <c r="C10" s="33">
        <v>0</v>
      </c>
      <c r="D10" s="33">
        <v>0</v>
      </c>
      <c r="E10" s="33">
        <v>20700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4">
        <v>20700</v>
      </c>
      <c r="U10" s="29" t="s">
        <v>48</v>
      </c>
    </row>
    <row r="11" spans="1:21" x14ac:dyDescent="0.25">
      <c r="A11" s="99" t="s">
        <v>477</v>
      </c>
      <c r="B11" s="35">
        <v>0</v>
      </c>
      <c r="C11" s="35">
        <v>5527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414879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1357088</v>
      </c>
      <c r="T11" s="36">
        <v>1777494</v>
      </c>
      <c r="U11" s="29" t="s">
        <v>52</v>
      </c>
    </row>
    <row r="12" spans="1:21" x14ac:dyDescent="0.25">
      <c r="A12" s="32" t="s">
        <v>550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740639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4">
        <v>740639</v>
      </c>
      <c r="U12" s="29" t="s">
        <v>53</v>
      </c>
    </row>
    <row r="13" spans="1:21" x14ac:dyDescent="0.25">
      <c r="A13" s="99" t="s">
        <v>552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2894</v>
      </c>
      <c r="S13" s="35">
        <v>0</v>
      </c>
      <c r="T13" s="36">
        <v>2894</v>
      </c>
      <c r="U13" s="29" t="s">
        <v>55</v>
      </c>
    </row>
    <row r="14" spans="1:21" x14ac:dyDescent="0.25">
      <c r="A14" s="32" t="s">
        <v>479</v>
      </c>
      <c r="B14" s="33">
        <v>63104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38752</v>
      </c>
      <c r="I14" s="33">
        <v>190</v>
      </c>
      <c r="J14" s="33">
        <v>0</v>
      </c>
      <c r="K14" s="33">
        <v>14685</v>
      </c>
      <c r="L14" s="33">
        <v>0</v>
      </c>
      <c r="M14" s="33">
        <v>0</v>
      </c>
      <c r="N14" s="33">
        <v>0</v>
      </c>
      <c r="O14" s="33">
        <v>0</v>
      </c>
      <c r="P14" s="33">
        <v>206310</v>
      </c>
      <c r="Q14" s="33">
        <v>1414714</v>
      </c>
      <c r="R14" s="33">
        <v>0</v>
      </c>
      <c r="S14" s="33">
        <v>0</v>
      </c>
      <c r="T14" s="34">
        <v>1737755</v>
      </c>
      <c r="U14" s="29" t="s">
        <v>57</v>
      </c>
    </row>
    <row r="15" spans="1:21" x14ac:dyDescent="0.25">
      <c r="A15" s="99" t="s">
        <v>480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2197</v>
      </c>
      <c r="P15" s="35">
        <v>0</v>
      </c>
      <c r="Q15" s="35">
        <v>0</v>
      </c>
      <c r="R15" s="35">
        <v>1878</v>
      </c>
      <c r="S15" s="35">
        <v>0</v>
      </c>
      <c r="T15" s="36">
        <v>4075</v>
      </c>
      <c r="U15" s="29" t="s">
        <v>77</v>
      </c>
    </row>
    <row r="16" spans="1:21" x14ac:dyDescent="0.25">
      <c r="A16" s="32" t="s">
        <v>481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4967771</v>
      </c>
      <c r="T16" s="34">
        <v>4967771</v>
      </c>
      <c r="U16" s="29" t="s">
        <v>60</v>
      </c>
    </row>
    <row r="17" spans="1:21" x14ac:dyDescent="0.25">
      <c r="A17" s="31" t="s">
        <v>551</v>
      </c>
      <c r="B17" s="37">
        <v>63104</v>
      </c>
      <c r="C17" s="37">
        <v>5527</v>
      </c>
      <c r="D17" s="37">
        <v>61084.082999999999</v>
      </c>
      <c r="E17" s="37">
        <v>2887200</v>
      </c>
      <c r="F17" s="37">
        <v>179012</v>
      </c>
      <c r="G17" s="37">
        <v>47447</v>
      </c>
      <c r="H17" s="37">
        <v>38752</v>
      </c>
      <c r="I17" s="37">
        <v>190</v>
      </c>
      <c r="J17" s="37">
        <v>5728</v>
      </c>
      <c r="K17" s="37">
        <v>14685</v>
      </c>
      <c r="L17" s="37">
        <v>5762</v>
      </c>
      <c r="M17" s="37">
        <v>414879</v>
      </c>
      <c r="N17" s="37">
        <v>740639</v>
      </c>
      <c r="O17" s="37">
        <v>2197</v>
      </c>
      <c r="P17" s="37">
        <v>206310</v>
      </c>
      <c r="Q17" s="37">
        <v>1414714</v>
      </c>
      <c r="R17" s="37">
        <v>4772</v>
      </c>
      <c r="S17" s="37">
        <v>6324859</v>
      </c>
      <c r="T17" s="37">
        <v>12416861.083000001</v>
      </c>
      <c r="U17" s="29"/>
    </row>
    <row r="18" spans="1:21" x14ac:dyDescent="0.25">
      <c r="U18" s="29"/>
    </row>
  </sheetData>
  <mergeCells count="3">
    <mergeCell ref="A2:F2"/>
    <mergeCell ref="A4:A5"/>
    <mergeCell ref="B4: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BB79-F760-4AB6-A21B-A8F370C0F7B4}">
  <dimension ref="A1:H146"/>
  <sheetViews>
    <sheetView workbookViewId="0">
      <pane ySplit="5" topLeftCell="A6" activePane="bottomLeft" state="frozen"/>
      <selection pane="bottomLeft" activeCell="C156" sqref="C156"/>
    </sheetView>
  </sheetViews>
  <sheetFormatPr baseColWidth="10" defaultRowHeight="15" x14ac:dyDescent="0.25"/>
  <cols>
    <col min="1" max="1" width="17.5703125" style="75" customWidth="1"/>
    <col min="2" max="2" width="24" style="76" customWidth="1"/>
    <col min="3" max="3" width="11.42578125" style="112"/>
    <col min="4" max="4" width="16.140625" style="112" customWidth="1"/>
    <col min="5" max="16384" width="11.42578125" style="45"/>
  </cols>
  <sheetData>
    <row r="1" spans="1:8" x14ac:dyDescent="0.25">
      <c r="A1" s="43"/>
      <c r="B1" s="44"/>
      <c r="C1" s="100"/>
      <c r="D1" s="100"/>
    </row>
    <row r="2" spans="1:8" ht="17.25" customHeight="1" x14ac:dyDescent="0.3">
      <c r="A2" s="96" t="s">
        <v>577</v>
      </c>
      <c r="B2" s="96"/>
      <c r="C2" s="101"/>
      <c r="D2" s="101"/>
    </row>
    <row r="3" spans="1:8" x14ac:dyDescent="0.25">
      <c r="A3" s="43"/>
      <c r="B3" s="44"/>
      <c r="C3" s="100"/>
      <c r="D3" s="100"/>
    </row>
    <row r="4" spans="1:8" ht="15.75" customHeight="1" x14ac:dyDescent="0.25">
      <c r="A4" s="124" t="s">
        <v>63</v>
      </c>
      <c r="B4" s="124" t="s">
        <v>79</v>
      </c>
      <c r="C4" s="125" t="s">
        <v>578</v>
      </c>
      <c r="D4" s="125" t="s">
        <v>579</v>
      </c>
    </row>
    <row r="5" spans="1:8" ht="31.5" customHeight="1" x14ac:dyDescent="0.25">
      <c r="A5" s="124"/>
      <c r="B5" s="124"/>
      <c r="C5" s="125"/>
      <c r="D5" s="125"/>
    </row>
    <row r="6" spans="1:8" ht="15.75" x14ac:dyDescent="0.25">
      <c r="A6" s="46"/>
      <c r="B6" s="47"/>
      <c r="C6" s="48"/>
      <c r="D6" s="48"/>
    </row>
    <row r="7" spans="1:8" x14ac:dyDescent="0.25">
      <c r="A7" s="123" t="s">
        <v>26</v>
      </c>
      <c r="B7" s="49" t="s">
        <v>26</v>
      </c>
      <c r="C7" s="95">
        <v>196389</v>
      </c>
      <c r="D7" s="95">
        <v>1509800</v>
      </c>
      <c r="E7" s="51"/>
      <c r="F7" s="51"/>
      <c r="G7" s="50"/>
      <c r="H7" s="50"/>
    </row>
    <row r="8" spans="1:8" x14ac:dyDescent="0.25">
      <c r="A8" s="123"/>
      <c r="B8" s="52" t="s">
        <v>65</v>
      </c>
      <c r="C8" s="102">
        <f>SUM(C6:C7)</f>
        <v>196389</v>
      </c>
      <c r="D8" s="102">
        <f>SUM(D6:D7)</f>
        <v>1509800</v>
      </c>
      <c r="E8" s="51"/>
      <c r="F8" s="51"/>
      <c r="G8" s="50"/>
      <c r="H8" s="50"/>
    </row>
    <row r="9" spans="1:8" x14ac:dyDescent="0.25">
      <c r="A9" s="53"/>
      <c r="B9" s="54"/>
      <c r="C9" s="103"/>
      <c r="D9" s="103"/>
      <c r="E9" s="51"/>
      <c r="F9" s="51"/>
      <c r="G9" s="50"/>
      <c r="H9" s="50"/>
    </row>
    <row r="10" spans="1:8" x14ac:dyDescent="0.25">
      <c r="A10" s="123" t="s">
        <v>0</v>
      </c>
      <c r="B10" s="49" t="s">
        <v>80</v>
      </c>
      <c r="C10" s="95">
        <v>60230</v>
      </c>
      <c r="D10" s="95">
        <v>406102</v>
      </c>
    </row>
    <row r="11" spans="1:8" x14ac:dyDescent="0.25">
      <c r="A11" s="123"/>
      <c r="B11" s="49" t="s">
        <v>81</v>
      </c>
      <c r="C11" s="95">
        <v>52887</v>
      </c>
      <c r="D11" s="95">
        <v>542966</v>
      </c>
    </row>
    <row r="12" spans="1:8" x14ac:dyDescent="0.25">
      <c r="A12" s="123"/>
      <c r="B12" s="52" t="s">
        <v>65</v>
      </c>
      <c r="C12" s="102">
        <f>SUM(C10:C11)</f>
        <v>113117</v>
      </c>
      <c r="D12" s="102">
        <f>SUM(D10:D11)</f>
        <v>949068</v>
      </c>
    </row>
    <row r="13" spans="1:8" x14ac:dyDescent="0.25">
      <c r="A13" s="55"/>
      <c r="B13" s="56"/>
      <c r="C13" s="57"/>
      <c r="D13" s="57"/>
    </row>
    <row r="14" spans="1:8" x14ac:dyDescent="0.25">
      <c r="A14" s="126" t="s">
        <v>20</v>
      </c>
      <c r="B14" s="58" t="s">
        <v>20</v>
      </c>
      <c r="C14" s="104">
        <v>4358</v>
      </c>
      <c r="D14" s="104">
        <v>368376</v>
      </c>
    </row>
    <row r="15" spans="1:8" x14ac:dyDescent="0.25">
      <c r="A15" s="126"/>
      <c r="B15" s="58" t="s">
        <v>82</v>
      </c>
      <c r="C15" s="104">
        <f>D15/40</f>
        <v>132.69999999999999</v>
      </c>
      <c r="D15" s="104">
        <v>5308</v>
      </c>
    </row>
    <row r="16" spans="1:8" x14ac:dyDescent="0.25">
      <c r="A16" s="123"/>
      <c r="B16" s="59" t="s">
        <v>65</v>
      </c>
      <c r="C16" s="105">
        <f t="shared" ref="C16:D16" si="0">SUM(C14:C15)</f>
        <v>4490.7</v>
      </c>
      <c r="D16" s="105">
        <f t="shared" si="0"/>
        <v>373684</v>
      </c>
    </row>
    <row r="17" spans="1:4" x14ac:dyDescent="0.25">
      <c r="A17" s="60"/>
      <c r="B17" s="61"/>
      <c r="C17" s="106"/>
      <c r="D17" s="106"/>
    </row>
    <row r="18" spans="1:4" x14ac:dyDescent="0.25">
      <c r="A18" s="127" t="s">
        <v>21</v>
      </c>
      <c r="B18" s="107" t="s">
        <v>83</v>
      </c>
      <c r="C18" s="104">
        <v>183</v>
      </c>
      <c r="D18" s="104">
        <v>89305</v>
      </c>
    </row>
    <row r="19" spans="1:4" x14ac:dyDescent="0.25">
      <c r="A19" s="127"/>
      <c r="B19" s="107" t="s">
        <v>84</v>
      </c>
      <c r="C19" s="104">
        <v>6146</v>
      </c>
      <c r="D19" s="104">
        <v>90869</v>
      </c>
    </row>
    <row r="20" spans="1:4" x14ac:dyDescent="0.25">
      <c r="A20" s="127"/>
      <c r="B20" s="107" t="s">
        <v>85</v>
      </c>
      <c r="C20" s="104">
        <f>D20/40</f>
        <v>2254.7249999999999</v>
      </c>
      <c r="D20" s="104">
        <v>90189</v>
      </c>
    </row>
    <row r="21" spans="1:4" x14ac:dyDescent="0.25">
      <c r="A21" s="127"/>
      <c r="B21" s="107" t="s">
        <v>86</v>
      </c>
      <c r="C21" s="104">
        <v>5767</v>
      </c>
      <c r="D21" s="104">
        <v>219348</v>
      </c>
    </row>
    <row r="22" spans="1:4" x14ac:dyDescent="0.25">
      <c r="A22" s="128"/>
      <c r="B22" s="59" t="s">
        <v>65</v>
      </c>
      <c r="C22" s="105">
        <f t="shared" ref="C22:D22" si="1">SUM(C18:C21)</f>
        <v>14350.725</v>
      </c>
      <c r="D22" s="105">
        <f t="shared" si="1"/>
        <v>489711</v>
      </c>
    </row>
    <row r="23" spans="1:4" x14ac:dyDescent="0.25">
      <c r="A23" s="62"/>
      <c r="B23" s="63"/>
      <c r="C23" s="108"/>
      <c r="D23" s="108"/>
    </row>
    <row r="24" spans="1:4" x14ac:dyDescent="0.25">
      <c r="A24" s="123" t="s">
        <v>3</v>
      </c>
      <c r="B24" s="49" t="s">
        <v>87</v>
      </c>
      <c r="C24" s="95">
        <v>38635</v>
      </c>
      <c r="D24" s="95">
        <v>401367</v>
      </c>
    </row>
    <row r="25" spans="1:4" x14ac:dyDescent="0.25">
      <c r="A25" s="123"/>
      <c r="B25" s="49" t="s">
        <v>3</v>
      </c>
      <c r="C25" s="95">
        <v>79755</v>
      </c>
      <c r="D25" s="95">
        <v>322090</v>
      </c>
    </row>
    <row r="26" spans="1:4" x14ac:dyDescent="0.25">
      <c r="A26" s="123"/>
      <c r="B26" s="49" t="s">
        <v>88</v>
      </c>
      <c r="C26" s="95">
        <v>14275</v>
      </c>
      <c r="D26" s="95">
        <v>95943</v>
      </c>
    </row>
    <row r="27" spans="1:4" x14ac:dyDescent="0.25">
      <c r="A27" s="123"/>
      <c r="B27" s="59" t="s">
        <v>65</v>
      </c>
      <c r="C27" s="102">
        <f>SUM(C24:C26)</f>
        <v>132665</v>
      </c>
      <c r="D27" s="102">
        <f>SUM(D24:D26)</f>
        <v>819400</v>
      </c>
    </row>
    <row r="28" spans="1:4" x14ac:dyDescent="0.25">
      <c r="A28" s="64"/>
      <c r="B28" s="65"/>
      <c r="C28" s="109"/>
      <c r="D28" s="109"/>
    </row>
    <row r="29" spans="1:4" x14ac:dyDescent="0.25">
      <c r="A29" s="127" t="s">
        <v>67</v>
      </c>
      <c r="B29" s="58" t="s">
        <v>89</v>
      </c>
      <c r="C29" s="95">
        <v>678380</v>
      </c>
      <c r="D29" s="95">
        <v>12878193</v>
      </c>
    </row>
    <row r="30" spans="1:4" x14ac:dyDescent="0.25">
      <c r="A30" s="127"/>
      <c r="B30" s="58" t="s">
        <v>90</v>
      </c>
      <c r="C30" s="104">
        <v>119451</v>
      </c>
      <c r="D30" s="104">
        <v>3311207</v>
      </c>
    </row>
    <row r="31" spans="1:4" x14ac:dyDescent="0.25">
      <c r="A31" s="127"/>
      <c r="B31" s="58" t="s">
        <v>91</v>
      </c>
      <c r="C31" s="104">
        <v>55958</v>
      </c>
      <c r="D31" s="104">
        <v>1128777</v>
      </c>
    </row>
    <row r="32" spans="1:4" x14ac:dyDescent="0.25">
      <c r="A32" s="128"/>
      <c r="B32" s="59" t="s">
        <v>65</v>
      </c>
      <c r="C32" s="105">
        <f t="shared" ref="C32" si="2">SUM(C29:C31)</f>
        <v>853789</v>
      </c>
      <c r="D32" s="105">
        <f>SUM(D29:D31)</f>
        <v>17318177</v>
      </c>
    </row>
    <row r="33" spans="1:4" x14ac:dyDescent="0.25">
      <c r="A33" s="66"/>
      <c r="B33" s="63"/>
      <c r="C33" s="108"/>
      <c r="D33" s="108"/>
    </row>
    <row r="34" spans="1:4" x14ac:dyDescent="0.25">
      <c r="A34" s="123" t="s">
        <v>29</v>
      </c>
      <c r="B34" s="49" t="s">
        <v>92</v>
      </c>
      <c r="C34" s="95">
        <v>16261</v>
      </c>
      <c r="D34" s="95">
        <v>78162</v>
      </c>
    </row>
    <row r="35" spans="1:4" x14ac:dyDescent="0.25">
      <c r="A35" s="123"/>
      <c r="B35" s="49" t="s">
        <v>93</v>
      </c>
      <c r="C35" s="95">
        <v>15031</v>
      </c>
      <c r="D35" s="95">
        <v>62770</v>
      </c>
    </row>
    <row r="36" spans="1:4" x14ac:dyDescent="0.25">
      <c r="A36" s="123"/>
      <c r="B36" s="59" t="s">
        <v>65</v>
      </c>
      <c r="C36" s="102">
        <f>SUM(C34:C35)</f>
        <v>31292</v>
      </c>
      <c r="D36" s="102">
        <f>SUM(D34:D35)</f>
        <v>140932</v>
      </c>
    </row>
    <row r="37" spans="1:4" x14ac:dyDescent="0.25">
      <c r="A37" s="66"/>
      <c r="B37" s="67"/>
      <c r="C37" s="108"/>
      <c r="D37" s="108"/>
    </row>
    <row r="38" spans="1:4" x14ac:dyDescent="0.25">
      <c r="A38" s="123" t="s">
        <v>2</v>
      </c>
      <c r="B38" s="49" t="s">
        <v>94</v>
      </c>
      <c r="C38" s="95">
        <v>53538</v>
      </c>
      <c r="D38" s="95">
        <v>481842</v>
      </c>
    </row>
    <row r="39" spans="1:4" x14ac:dyDescent="0.25">
      <c r="A39" s="123"/>
      <c r="B39" s="59" t="s">
        <v>65</v>
      </c>
      <c r="C39" s="102">
        <f>SUM(C37:C38)</f>
        <v>53538</v>
      </c>
      <c r="D39" s="102">
        <f>SUM(D37:D38)</f>
        <v>481842</v>
      </c>
    </row>
    <row r="40" spans="1:4" x14ac:dyDescent="0.25">
      <c r="A40" s="53"/>
      <c r="B40" s="54"/>
      <c r="C40" s="103"/>
      <c r="D40" s="103"/>
    </row>
    <row r="41" spans="1:4" x14ac:dyDescent="0.25">
      <c r="A41" s="123" t="s">
        <v>30</v>
      </c>
      <c r="B41" s="49" t="s">
        <v>30</v>
      </c>
      <c r="C41" s="95">
        <v>80560</v>
      </c>
      <c r="D41" s="95">
        <v>1066441</v>
      </c>
    </row>
    <row r="42" spans="1:4" x14ac:dyDescent="0.25">
      <c r="A42" s="123"/>
      <c r="B42" s="49" t="s">
        <v>96</v>
      </c>
      <c r="C42" s="95">
        <v>96144</v>
      </c>
      <c r="D42" s="95">
        <v>210626</v>
      </c>
    </row>
    <row r="43" spans="1:4" x14ac:dyDescent="0.25">
      <c r="A43" s="123"/>
      <c r="B43" s="52" t="s">
        <v>65</v>
      </c>
      <c r="C43" s="102">
        <f>SUM(C41:C42)</f>
        <v>176704</v>
      </c>
      <c r="D43" s="102">
        <f>SUM(D41:D42)</f>
        <v>1277067</v>
      </c>
    </row>
    <row r="44" spans="1:4" x14ac:dyDescent="0.25">
      <c r="A44" s="66"/>
      <c r="B44" s="67"/>
      <c r="C44" s="108"/>
      <c r="D44" s="108"/>
    </row>
    <row r="45" spans="1:4" x14ac:dyDescent="0.25">
      <c r="A45" s="123" t="s">
        <v>4</v>
      </c>
      <c r="B45" s="49" t="s">
        <v>553</v>
      </c>
      <c r="C45" s="95">
        <v>60291</v>
      </c>
      <c r="D45" s="95">
        <v>542619</v>
      </c>
    </row>
    <row r="46" spans="1:4" x14ac:dyDescent="0.25">
      <c r="A46" s="123"/>
      <c r="B46" s="49" t="s">
        <v>97</v>
      </c>
      <c r="C46" s="95">
        <v>362868</v>
      </c>
      <c r="D46" s="95">
        <v>3265812</v>
      </c>
    </row>
    <row r="47" spans="1:4" x14ac:dyDescent="0.25">
      <c r="A47" s="123"/>
      <c r="B47" s="49" t="s">
        <v>98</v>
      </c>
      <c r="C47" s="95">
        <v>60961</v>
      </c>
      <c r="D47" s="95">
        <v>548649</v>
      </c>
    </row>
    <row r="48" spans="1:4" x14ac:dyDescent="0.25">
      <c r="A48" s="123"/>
      <c r="B48" s="49" t="s">
        <v>580</v>
      </c>
      <c r="C48" s="95">
        <v>42159</v>
      </c>
      <c r="D48" s="95">
        <v>379431</v>
      </c>
    </row>
    <row r="49" spans="1:4" x14ac:dyDescent="0.25">
      <c r="A49" s="123"/>
      <c r="B49" s="49" t="s">
        <v>4</v>
      </c>
      <c r="C49" s="95">
        <v>73502</v>
      </c>
      <c r="D49" s="95">
        <v>661518</v>
      </c>
    </row>
    <row r="50" spans="1:4" x14ac:dyDescent="0.25">
      <c r="A50" s="123"/>
      <c r="B50" s="49" t="s">
        <v>99</v>
      </c>
      <c r="C50" s="95">
        <v>218928</v>
      </c>
      <c r="D50" s="95">
        <v>1970352</v>
      </c>
    </row>
    <row r="51" spans="1:4" x14ac:dyDescent="0.25">
      <c r="A51" s="123"/>
      <c r="B51" s="49" t="s">
        <v>100</v>
      </c>
      <c r="C51" s="95">
        <v>210180</v>
      </c>
      <c r="D51" s="95">
        <v>1891620</v>
      </c>
    </row>
    <row r="52" spans="1:4" x14ac:dyDescent="0.25">
      <c r="A52" s="123"/>
      <c r="B52" s="49" t="s">
        <v>101</v>
      </c>
      <c r="C52" s="95">
        <v>65715</v>
      </c>
      <c r="D52" s="95">
        <v>591435</v>
      </c>
    </row>
    <row r="53" spans="1:4" x14ac:dyDescent="0.25">
      <c r="A53" s="123"/>
      <c r="B53" s="49" t="s">
        <v>102</v>
      </c>
      <c r="C53" s="95">
        <v>126720</v>
      </c>
      <c r="D53" s="95">
        <v>1140480</v>
      </c>
    </row>
    <row r="54" spans="1:4" x14ac:dyDescent="0.25">
      <c r="A54" s="123"/>
      <c r="B54" s="49" t="s">
        <v>103</v>
      </c>
      <c r="C54" s="95">
        <v>114543</v>
      </c>
      <c r="D54" s="95">
        <v>1030887</v>
      </c>
    </row>
    <row r="55" spans="1:4" x14ac:dyDescent="0.25">
      <c r="A55" s="123"/>
      <c r="B55" s="49" t="s">
        <v>581</v>
      </c>
      <c r="C55" s="95">
        <v>158330</v>
      </c>
      <c r="D55" s="95">
        <v>1424970</v>
      </c>
    </row>
    <row r="56" spans="1:4" x14ac:dyDescent="0.25">
      <c r="A56" s="123"/>
      <c r="B56" s="49" t="s">
        <v>104</v>
      </c>
      <c r="C56" s="95">
        <v>39343</v>
      </c>
      <c r="D56" s="95">
        <v>354087</v>
      </c>
    </row>
    <row r="57" spans="1:4" x14ac:dyDescent="0.25">
      <c r="A57" s="123"/>
      <c r="B57" s="49" t="s">
        <v>105</v>
      </c>
      <c r="C57" s="95">
        <v>40650</v>
      </c>
      <c r="D57" s="95">
        <v>365850</v>
      </c>
    </row>
    <row r="58" spans="1:4" x14ac:dyDescent="0.25">
      <c r="A58" s="123"/>
      <c r="B58" s="49" t="s">
        <v>106</v>
      </c>
      <c r="C58" s="95">
        <v>63168</v>
      </c>
      <c r="D58" s="95">
        <v>568512</v>
      </c>
    </row>
    <row r="59" spans="1:4" x14ac:dyDescent="0.25">
      <c r="A59" s="123"/>
      <c r="B59" s="49" t="s">
        <v>107</v>
      </c>
      <c r="C59" s="95">
        <v>41213</v>
      </c>
      <c r="D59" s="95">
        <v>370917</v>
      </c>
    </row>
    <row r="60" spans="1:4" x14ac:dyDescent="0.25">
      <c r="A60" s="123"/>
      <c r="B60" s="52" t="s">
        <v>65</v>
      </c>
      <c r="C60" s="102">
        <f>SUM(C45:C59)</f>
        <v>1678571</v>
      </c>
      <c r="D60" s="102">
        <f>SUM(D45:D59)</f>
        <v>15107139</v>
      </c>
    </row>
    <row r="61" spans="1:4" x14ac:dyDescent="0.25">
      <c r="A61" s="66"/>
      <c r="B61" s="67"/>
      <c r="C61" s="108"/>
      <c r="D61" s="108"/>
    </row>
    <row r="62" spans="1:4" x14ac:dyDescent="0.25">
      <c r="A62" s="126" t="s">
        <v>5</v>
      </c>
      <c r="B62" s="58" t="s">
        <v>108</v>
      </c>
      <c r="C62" s="104">
        <v>39276</v>
      </c>
      <c r="D62" s="104">
        <v>795767</v>
      </c>
    </row>
    <row r="63" spans="1:4" x14ac:dyDescent="0.25">
      <c r="A63" s="126"/>
      <c r="B63" s="58" t="s">
        <v>109</v>
      </c>
      <c r="C63" s="104">
        <v>17121</v>
      </c>
      <c r="D63" s="104">
        <v>751023</v>
      </c>
    </row>
    <row r="64" spans="1:4" x14ac:dyDescent="0.25">
      <c r="A64" s="123"/>
      <c r="B64" s="68" t="s">
        <v>65</v>
      </c>
      <c r="C64" s="105">
        <f t="shared" ref="C64:D64" si="3">SUM(C62:C63)</f>
        <v>56397</v>
      </c>
      <c r="D64" s="105">
        <f t="shared" si="3"/>
        <v>1546790</v>
      </c>
    </row>
    <row r="65" spans="1:4" x14ac:dyDescent="0.25">
      <c r="A65" s="60"/>
      <c r="B65" s="65"/>
      <c r="C65" s="106"/>
      <c r="D65" s="106"/>
    </row>
    <row r="66" spans="1:4" x14ac:dyDescent="0.25">
      <c r="A66" s="123" t="s">
        <v>6</v>
      </c>
      <c r="B66" s="49" t="s">
        <v>110</v>
      </c>
      <c r="C66" s="95">
        <v>23769</v>
      </c>
      <c r="D66" s="95">
        <v>211539</v>
      </c>
    </row>
    <row r="67" spans="1:4" x14ac:dyDescent="0.25">
      <c r="A67" s="123"/>
      <c r="B67" s="49" t="s">
        <v>111</v>
      </c>
      <c r="C67" s="95">
        <v>351644</v>
      </c>
      <c r="D67" s="95">
        <v>4073654</v>
      </c>
    </row>
    <row r="68" spans="1:4" x14ac:dyDescent="0.25">
      <c r="A68" s="123"/>
      <c r="B68" s="58" t="s">
        <v>554</v>
      </c>
      <c r="C68" s="95">
        <v>91634</v>
      </c>
      <c r="D68" s="95">
        <v>627220</v>
      </c>
    </row>
    <row r="69" spans="1:4" x14ac:dyDescent="0.25">
      <c r="A69" s="123"/>
      <c r="B69" s="59" t="s">
        <v>65</v>
      </c>
      <c r="C69" s="105">
        <f>SUM(C66:C68)</f>
        <v>467047</v>
      </c>
      <c r="D69" s="105">
        <f>SUM(D66:D68)</f>
        <v>4912413</v>
      </c>
    </row>
    <row r="70" spans="1:4" x14ac:dyDescent="0.25">
      <c r="A70" s="66"/>
      <c r="B70" s="63"/>
      <c r="C70" s="108"/>
      <c r="D70" s="108"/>
    </row>
    <row r="71" spans="1:4" x14ac:dyDescent="0.25">
      <c r="A71" s="123" t="s">
        <v>7</v>
      </c>
      <c r="B71" s="49" t="s">
        <v>113</v>
      </c>
      <c r="C71" s="95">
        <v>56792</v>
      </c>
      <c r="D71" s="95">
        <v>511128</v>
      </c>
    </row>
    <row r="72" spans="1:4" x14ac:dyDescent="0.25">
      <c r="A72" s="123"/>
      <c r="B72" s="49" t="s">
        <v>555</v>
      </c>
      <c r="C72" s="95">
        <v>54380</v>
      </c>
      <c r="D72" s="95">
        <v>489420</v>
      </c>
    </row>
    <row r="73" spans="1:4" x14ac:dyDescent="0.25">
      <c r="A73" s="123"/>
      <c r="B73" s="69" t="s">
        <v>114</v>
      </c>
      <c r="C73" s="95">
        <v>165942</v>
      </c>
      <c r="D73" s="95">
        <v>1493478</v>
      </c>
    </row>
    <row r="74" spans="1:4" x14ac:dyDescent="0.25">
      <c r="A74" s="123"/>
      <c r="B74" s="49" t="s">
        <v>115</v>
      </c>
      <c r="C74" s="95">
        <v>21474</v>
      </c>
      <c r="D74" s="95">
        <v>167862</v>
      </c>
    </row>
    <row r="75" spans="1:4" x14ac:dyDescent="0.25">
      <c r="A75" s="123"/>
      <c r="B75" s="49" t="s">
        <v>116</v>
      </c>
      <c r="C75" s="95">
        <v>388355</v>
      </c>
      <c r="D75" s="95">
        <v>3959811</v>
      </c>
    </row>
    <row r="76" spans="1:4" x14ac:dyDescent="0.25">
      <c r="A76" s="123"/>
      <c r="B76" s="49" t="s">
        <v>582</v>
      </c>
      <c r="C76" s="95">
        <v>32877</v>
      </c>
      <c r="D76" s="95">
        <v>301512</v>
      </c>
    </row>
    <row r="77" spans="1:4" x14ac:dyDescent="0.25">
      <c r="A77" s="123"/>
      <c r="B77" s="49" t="s">
        <v>117</v>
      </c>
      <c r="C77" s="95">
        <v>49987</v>
      </c>
      <c r="D77" s="95">
        <v>502174</v>
      </c>
    </row>
    <row r="78" spans="1:4" x14ac:dyDescent="0.25">
      <c r="A78" s="123"/>
      <c r="B78" s="49" t="s">
        <v>118</v>
      </c>
      <c r="C78" s="95">
        <v>51509</v>
      </c>
      <c r="D78" s="95">
        <v>330721</v>
      </c>
    </row>
    <row r="79" spans="1:4" x14ac:dyDescent="0.25">
      <c r="A79" s="123"/>
      <c r="B79" s="59" t="s">
        <v>65</v>
      </c>
      <c r="C79" s="102">
        <f>SUM(C71:C78)</f>
        <v>821316</v>
      </c>
      <c r="D79" s="102">
        <f>SUM(D71:D78)</f>
        <v>7756106</v>
      </c>
    </row>
    <row r="80" spans="1:4" x14ac:dyDescent="0.25">
      <c r="A80" s="66"/>
      <c r="B80" s="67"/>
      <c r="C80" s="108"/>
      <c r="D80" s="108"/>
    </row>
    <row r="81" spans="1:4" x14ac:dyDescent="0.25">
      <c r="A81" s="123" t="s">
        <v>8</v>
      </c>
      <c r="B81" s="49" t="s">
        <v>119</v>
      </c>
      <c r="C81" s="95">
        <v>59885</v>
      </c>
      <c r="D81" s="95">
        <v>538965</v>
      </c>
    </row>
    <row r="82" spans="1:4" x14ac:dyDescent="0.25">
      <c r="A82" s="123"/>
      <c r="B82" s="59" t="s">
        <v>65</v>
      </c>
      <c r="C82" s="102">
        <f>SUM(C81)</f>
        <v>59885</v>
      </c>
      <c r="D82" s="102">
        <f>SUM(D81)</f>
        <v>538965</v>
      </c>
    </row>
    <row r="83" spans="1:4" x14ac:dyDescent="0.25">
      <c r="A83" s="66"/>
      <c r="B83" s="67"/>
      <c r="C83" s="108"/>
      <c r="D83" s="108"/>
    </row>
    <row r="84" spans="1:4" x14ac:dyDescent="0.25">
      <c r="A84" s="123" t="s">
        <v>9</v>
      </c>
      <c r="B84" s="49" t="s">
        <v>120</v>
      </c>
      <c r="C84" s="95">
        <v>146437</v>
      </c>
      <c r="D84" s="95">
        <v>1301258</v>
      </c>
    </row>
    <row r="85" spans="1:4" x14ac:dyDescent="0.25">
      <c r="A85" s="123"/>
      <c r="B85" s="59" t="s">
        <v>65</v>
      </c>
      <c r="C85" s="102">
        <f>SUM(C83:C84)</f>
        <v>146437</v>
      </c>
      <c r="D85" s="102">
        <f>SUM(D84)</f>
        <v>1301258</v>
      </c>
    </row>
    <row r="86" spans="1:4" x14ac:dyDescent="0.25">
      <c r="A86" s="53"/>
      <c r="B86" s="54"/>
      <c r="C86" s="103"/>
      <c r="D86" s="103"/>
    </row>
    <row r="87" spans="1:4" x14ac:dyDescent="0.25">
      <c r="A87" s="123" t="s">
        <v>27</v>
      </c>
      <c r="B87" s="49" t="s">
        <v>121</v>
      </c>
      <c r="C87" s="95">
        <v>275686</v>
      </c>
      <c r="D87" s="95">
        <v>3802733</v>
      </c>
    </row>
    <row r="88" spans="1:4" x14ac:dyDescent="0.25">
      <c r="A88" s="123"/>
      <c r="B88" s="59" t="s">
        <v>65</v>
      </c>
      <c r="C88" s="102">
        <f>SUM(C86:C87)</f>
        <v>275686</v>
      </c>
      <c r="D88" s="102">
        <f>SUM(D86:D87)</f>
        <v>3802733</v>
      </c>
    </row>
    <row r="89" spans="1:4" x14ac:dyDescent="0.25">
      <c r="A89" s="66"/>
      <c r="B89" s="63"/>
      <c r="C89" s="108"/>
      <c r="D89" s="108"/>
    </row>
    <row r="90" spans="1:4" x14ac:dyDescent="0.25">
      <c r="A90" s="127" t="s">
        <v>10</v>
      </c>
      <c r="B90" s="58" t="s">
        <v>122</v>
      </c>
      <c r="C90" s="104">
        <v>33644</v>
      </c>
      <c r="D90" s="104">
        <v>972972</v>
      </c>
    </row>
    <row r="91" spans="1:4" x14ac:dyDescent="0.25">
      <c r="A91" s="127"/>
      <c r="B91" s="58" t="s">
        <v>123</v>
      </c>
      <c r="C91" s="104">
        <v>6995</v>
      </c>
      <c r="D91" s="104">
        <v>143384</v>
      </c>
    </row>
    <row r="92" spans="1:4" x14ac:dyDescent="0.25">
      <c r="A92" s="127"/>
      <c r="B92" s="58" t="s">
        <v>124</v>
      </c>
      <c r="C92" s="104">
        <v>447</v>
      </c>
      <c r="D92" s="104">
        <v>52100</v>
      </c>
    </row>
    <row r="93" spans="1:4" x14ac:dyDescent="0.25">
      <c r="A93" s="128"/>
      <c r="B93" s="59" t="s">
        <v>65</v>
      </c>
      <c r="C93" s="105">
        <f t="shared" ref="C93:D93" si="4">SUM(C90:C92)</f>
        <v>41086</v>
      </c>
      <c r="D93" s="105">
        <f t="shared" si="4"/>
        <v>1168456</v>
      </c>
    </row>
    <row r="94" spans="1:4" x14ac:dyDescent="0.25">
      <c r="A94" s="70"/>
      <c r="B94" s="61"/>
      <c r="C94" s="109"/>
      <c r="D94" s="109"/>
    </row>
    <row r="95" spans="1:4" x14ac:dyDescent="0.25">
      <c r="A95" s="123" t="s">
        <v>11</v>
      </c>
      <c r="B95" s="49" t="s">
        <v>125</v>
      </c>
      <c r="C95" s="95">
        <v>35994</v>
      </c>
      <c r="D95" s="104">
        <v>173608</v>
      </c>
    </row>
    <row r="96" spans="1:4" x14ac:dyDescent="0.25">
      <c r="A96" s="123"/>
      <c r="B96" s="58" t="s">
        <v>11</v>
      </c>
      <c r="C96" s="104">
        <v>86596</v>
      </c>
      <c r="D96" s="104">
        <v>2641754</v>
      </c>
    </row>
    <row r="97" spans="1:4" x14ac:dyDescent="0.25">
      <c r="A97" s="123"/>
      <c r="B97" s="58" t="s">
        <v>556</v>
      </c>
      <c r="C97" s="104">
        <v>21922</v>
      </c>
      <c r="D97" s="104">
        <v>572995</v>
      </c>
    </row>
    <row r="98" spans="1:4" x14ac:dyDescent="0.25">
      <c r="A98" s="123"/>
      <c r="B98" s="59" t="s">
        <v>65</v>
      </c>
      <c r="C98" s="105">
        <f>SUM(C95:C97)</f>
        <v>144512</v>
      </c>
      <c r="D98" s="105">
        <f>SUM(D95:D97)</f>
        <v>3388357</v>
      </c>
    </row>
    <row r="99" spans="1:4" x14ac:dyDescent="0.25">
      <c r="A99" s="66"/>
      <c r="B99" s="63"/>
      <c r="C99" s="108"/>
      <c r="D99" s="108"/>
    </row>
    <row r="100" spans="1:4" x14ac:dyDescent="0.25">
      <c r="A100" s="123" t="s">
        <v>28</v>
      </c>
      <c r="B100" s="49" t="s">
        <v>126</v>
      </c>
      <c r="C100" s="95">
        <v>38105</v>
      </c>
      <c r="D100" s="95">
        <v>342945</v>
      </c>
    </row>
    <row r="101" spans="1:4" x14ac:dyDescent="0.25">
      <c r="A101" s="123"/>
      <c r="B101" s="49" t="s">
        <v>127</v>
      </c>
      <c r="C101" s="95">
        <v>49800</v>
      </c>
      <c r="D101" s="95">
        <v>448200</v>
      </c>
    </row>
    <row r="102" spans="1:4" x14ac:dyDescent="0.25">
      <c r="A102" s="123"/>
      <c r="B102" s="49" t="s">
        <v>485</v>
      </c>
      <c r="C102" s="95">
        <v>25152</v>
      </c>
      <c r="D102" s="95">
        <v>226368</v>
      </c>
    </row>
    <row r="103" spans="1:4" x14ac:dyDescent="0.25">
      <c r="A103" s="123"/>
      <c r="B103" s="49" t="s">
        <v>583</v>
      </c>
      <c r="C103" s="95">
        <v>498276</v>
      </c>
      <c r="D103" s="95">
        <v>4484484</v>
      </c>
    </row>
    <row r="104" spans="1:4" x14ac:dyDescent="0.25">
      <c r="A104" s="123"/>
      <c r="B104" s="49" t="s">
        <v>128</v>
      </c>
      <c r="C104" s="95">
        <v>152439</v>
      </c>
      <c r="D104" s="95">
        <v>1371951</v>
      </c>
    </row>
    <row r="105" spans="1:4" x14ac:dyDescent="0.25">
      <c r="A105" s="123"/>
      <c r="B105" s="49" t="s">
        <v>129</v>
      </c>
      <c r="C105" s="95">
        <v>82144</v>
      </c>
      <c r="D105" s="95">
        <v>739296</v>
      </c>
    </row>
    <row r="106" spans="1:4" x14ac:dyDescent="0.25">
      <c r="A106" s="123"/>
      <c r="B106" s="68" t="s">
        <v>65</v>
      </c>
      <c r="C106" s="102">
        <f>SUM(C100:C105)</f>
        <v>845916</v>
      </c>
      <c r="D106" s="102">
        <f>SUM(D100:D105)</f>
        <v>7613244</v>
      </c>
    </row>
    <row r="107" spans="1:4" x14ac:dyDescent="0.25">
      <c r="A107" s="66"/>
      <c r="B107" s="63"/>
      <c r="C107" s="108"/>
      <c r="D107" s="108"/>
    </row>
    <row r="108" spans="1:4" x14ac:dyDescent="0.25">
      <c r="A108" s="123" t="s">
        <v>13</v>
      </c>
      <c r="B108" s="49" t="s">
        <v>13</v>
      </c>
      <c r="C108" s="95">
        <v>182644</v>
      </c>
      <c r="D108" s="95">
        <v>1643796</v>
      </c>
    </row>
    <row r="109" spans="1:4" x14ac:dyDescent="0.25">
      <c r="A109" s="123"/>
      <c r="B109" s="49" t="s">
        <v>130</v>
      </c>
      <c r="C109" s="95">
        <v>108538</v>
      </c>
      <c r="D109" s="110">
        <v>617956</v>
      </c>
    </row>
    <row r="110" spans="1:4" x14ac:dyDescent="0.25">
      <c r="A110" s="123"/>
      <c r="B110" s="49" t="s">
        <v>131</v>
      </c>
      <c r="C110" s="95">
        <v>45334</v>
      </c>
      <c r="D110" s="110">
        <v>184364</v>
      </c>
    </row>
    <row r="111" spans="1:4" x14ac:dyDescent="0.25">
      <c r="A111" s="123"/>
      <c r="B111" s="49" t="s">
        <v>354</v>
      </c>
      <c r="C111" s="95">
        <v>44280</v>
      </c>
      <c r="D111" s="110">
        <v>521570</v>
      </c>
    </row>
    <row r="112" spans="1:4" x14ac:dyDescent="0.25">
      <c r="A112" s="123"/>
      <c r="B112" s="68" t="s">
        <v>65</v>
      </c>
      <c r="C112" s="102">
        <f>SUM(C108:C111)</f>
        <v>380796</v>
      </c>
      <c r="D112" s="102">
        <f>SUM(D108:D111)</f>
        <v>2967686</v>
      </c>
    </row>
    <row r="113" spans="1:4" x14ac:dyDescent="0.25">
      <c r="A113" s="66"/>
      <c r="B113" s="67"/>
      <c r="C113" s="108"/>
      <c r="D113" s="108"/>
    </row>
    <row r="114" spans="1:4" x14ac:dyDescent="0.25">
      <c r="A114" s="123" t="s">
        <v>14</v>
      </c>
      <c r="B114" s="49" t="s">
        <v>132</v>
      </c>
      <c r="C114" s="95">
        <v>106300</v>
      </c>
      <c r="D114" s="95">
        <v>437450</v>
      </c>
    </row>
    <row r="115" spans="1:4" x14ac:dyDescent="0.25">
      <c r="A115" s="123"/>
      <c r="B115" s="49" t="s">
        <v>95</v>
      </c>
      <c r="C115" s="95">
        <v>248637</v>
      </c>
      <c r="D115" s="95">
        <v>3072719</v>
      </c>
    </row>
    <row r="116" spans="1:4" x14ac:dyDescent="0.25">
      <c r="A116" s="123"/>
      <c r="B116" s="49" t="s">
        <v>14</v>
      </c>
      <c r="C116" s="95"/>
      <c r="D116" s="95"/>
    </row>
    <row r="117" spans="1:4" x14ac:dyDescent="0.25">
      <c r="A117" s="123"/>
      <c r="B117" s="68" t="s">
        <v>65</v>
      </c>
      <c r="C117" s="102">
        <f>SUM(C114:C116)</f>
        <v>354937</v>
      </c>
      <c r="D117" s="102">
        <f>SUM(D114:D116)</f>
        <v>3510169</v>
      </c>
    </row>
    <row r="118" spans="1:4" x14ac:dyDescent="0.25">
      <c r="A118" s="53"/>
      <c r="B118" s="54"/>
      <c r="C118" s="103"/>
      <c r="D118" s="103"/>
    </row>
    <row r="119" spans="1:4" x14ac:dyDescent="0.25">
      <c r="A119" s="123" t="s">
        <v>15</v>
      </c>
      <c r="B119" s="49" t="s">
        <v>133</v>
      </c>
      <c r="C119" s="95">
        <v>52677</v>
      </c>
      <c r="D119" s="95">
        <v>317223</v>
      </c>
    </row>
    <row r="120" spans="1:4" x14ac:dyDescent="0.25">
      <c r="A120" s="123"/>
      <c r="B120" s="68" t="s">
        <v>65</v>
      </c>
      <c r="C120" s="102">
        <f>SUM(C119)</f>
        <v>52677</v>
      </c>
      <c r="D120" s="102">
        <f>SUM(D119)</f>
        <v>317223</v>
      </c>
    </row>
    <row r="121" spans="1:4" x14ac:dyDescent="0.25">
      <c r="A121" s="71"/>
      <c r="B121" s="61"/>
      <c r="C121" s="109"/>
      <c r="D121" s="109"/>
    </row>
    <row r="122" spans="1:4" x14ac:dyDescent="0.25">
      <c r="A122" s="123" t="s">
        <v>16</v>
      </c>
      <c r="B122" s="49" t="s">
        <v>134</v>
      </c>
      <c r="C122" s="95">
        <v>84682</v>
      </c>
      <c r="D122" s="95">
        <v>565429</v>
      </c>
    </row>
    <row r="123" spans="1:4" x14ac:dyDescent="0.25">
      <c r="A123" s="123"/>
      <c r="B123" s="49" t="s">
        <v>135</v>
      </c>
      <c r="C123" s="95">
        <v>38706</v>
      </c>
      <c r="D123" s="95">
        <v>600765</v>
      </c>
    </row>
    <row r="124" spans="1:4" x14ac:dyDescent="0.25">
      <c r="A124" s="123"/>
      <c r="B124" s="49" t="s">
        <v>136</v>
      </c>
      <c r="C124" s="95">
        <v>76998</v>
      </c>
      <c r="D124" s="95">
        <v>868113</v>
      </c>
    </row>
    <row r="125" spans="1:4" x14ac:dyDescent="0.25">
      <c r="A125" s="123"/>
      <c r="B125" s="49" t="s">
        <v>137</v>
      </c>
      <c r="C125" s="95">
        <v>123491</v>
      </c>
      <c r="D125" s="95">
        <v>1438714</v>
      </c>
    </row>
    <row r="126" spans="1:4" x14ac:dyDescent="0.25">
      <c r="A126" s="123"/>
      <c r="B126" s="59" t="s">
        <v>65</v>
      </c>
      <c r="C126" s="105">
        <f>SUM(C122:C125)</f>
        <v>323877</v>
      </c>
      <c r="D126" s="105">
        <f>SUM(D122:D125)</f>
        <v>3473021</v>
      </c>
    </row>
    <row r="127" spans="1:4" x14ac:dyDescent="0.25">
      <c r="A127" s="70"/>
      <c r="B127" s="65"/>
      <c r="C127" s="109"/>
      <c r="D127" s="109"/>
    </row>
    <row r="128" spans="1:4" x14ac:dyDescent="0.25">
      <c r="A128" s="123" t="s">
        <v>33</v>
      </c>
      <c r="B128" s="49" t="s">
        <v>138</v>
      </c>
      <c r="C128" s="95">
        <v>40153</v>
      </c>
      <c r="D128" s="95">
        <v>70693</v>
      </c>
    </row>
    <row r="129" spans="1:4" x14ac:dyDescent="0.25">
      <c r="A129" s="123"/>
      <c r="B129" s="58" t="s">
        <v>139</v>
      </c>
      <c r="C129" s="104">
        <f>D129/40</f>
        <v>64.424999999999997</v>
      </c>
      <c r="D129" s="104">
        <v>2577</v>
      </c>
    </row>
    <row r="130" spans="1:4" x14ac:dyDescent="0.25">
      <c r="A130" s="123"/>
      <c r="B130" s="58" t="s">
        <v>140</v>
      </c>
      <c r="C130" s="104">
        <v>7541</v>
      </c>
      <c r="D130" s="104">
        <v>149380</v>
      </c>
    </row>
    <row r="131" spans="1:4" x14ac:dyDescent="0.25">
      <c r="A131" s="123"/>
      <c r="B131" s="58" t="s">
        <v>141</v>
      </c>
      <c r="C131" s="104">
        <v>1352</v>
      </c>
      <c r="D131" s="104">
        <v>234461</v>
      </c>
    </row>
    <row r="132" spans="1:4" x14ac:dyDescent="0.25">
      <c r="A132" s="123"/>
      <c r="B132" s="58" t="s">
        <v>142</v>
      </c>
      <c r="C132" s="95">
        <v>67037</v>
      </c>
      <c r="D132" s="95">
        <v>150639</v>
      </c>
    </row>
    <row r="133" spans="1:4" x14ac:dyDescent="0.25">
      <c r="A133" s="123"/>
      <c r="B133" s="58" t="s">
        <v>143</v>
      </c>
      <c r="C133" s="104">
        <v>223</v>
      </c>
      <c r="D133" s="104">
        <v>187206</v>
      </c>
    </row>
    <row r="134" spans="1:4" x14ac:dyDescent="0.25">
      <c r="A134" s="123"/>
      <c r="B134" s="58" t="s">
        <v>144</v>
      </c>
      <c r="C134" s="95">
        <v>75314</v>
      </c>
      <c r="D134" s="95">
        <v>560955</v>
      </c>
    </row>
    <row r="135" spans="1:4" x14ac:dyDescent="0.25">
      <c r="A135" s="123"/>
      <c r="B135" s="58" t="s">
        <v>33</v>
      </c>
      <c r="C135" s="104">
        <v>77520</v>
      </c>
      <c r="D135" s="104">
        <v>2415368</v>
      </c>
    </row>
    <row r="136" spans="1:4" x14ac:dyDescent="0.25">
      <c r="A136" s="123"/>
      <c r="B136" s="59" t="s">
        <v>65</v>
      </c>
      <c r="C136" s="105">
        <f>SUM(C128:C135)</f>
        <v>269204.42499999999</v>
      </c>
      <c r="D136" s="105">
        <f>SUM(D128:D135)</f>
        <v>3771279</v>
      </c>
    </row>
    <row r="137" spans="1:4" x14ac:dyDescent="0.25">
      <c r="A137" s="70"/>
      <c r="B137" s="61"/>
      <c r="C137" s="106"/>
      <c r="D137" s="106"/>
    </row>
    <row r="138" spans="1:4" x14ac:dyDescent="0.25">
      <c r="A138" s="126" t="s">
        <v>19</v>
      </c>
      <c r="B138" s="58" t="s">
        <v>145</v>
      </c>
      <c r="C138" s="104">
        <v>32648</v>
      </c>
      <c r="D138" s="104">
        <v>1057372</v>
      </c>
    </row>
    <row r="139" spans="1:4" x14ac:dyDescent="0.25">
      <c r="A139" s="123"/>
      <c r="B139" s="59" t="s">
        <v>65</v>
      </c>
      <c r="C139" s="105">
        <f t="shared" ref="C139:D139" si="5">SUM(C138)</f>
        <v>32648</v>
      </c>
      <c r="D139" s="105">
        <f t="shared" si="5"/>
        <v>1057372</v>
      </c>
    </row>
    <row r="140" spans="1:4" x14ac:dyDescent="0.25">
      <c r="A140" s="72"/>
      <c r="B140" s="73"/>
      <c r="C140" s="111"/>
      <c r="D140" s="111"/>
    </row>
    <row r="141" spans="1:4" x14ac:dyDescent="0.25">
      <c r="A141" s="123" t="s">
        <v>18</v>
      </c>
      <c r="B141" s="49" t="s">
        <v>146</v>
      </c>
      <c r="C141" s="95">
        <v>114401</v>
      </c>
      <c r="D141" s="95">
        <v>665776</v>
      </c>
    </row>
    <row r="142" spans="1:4" x14ac:dyDescent="0.25">
      <c r="A142" s="123"/>
      <c r="B142" s="49" t="s">
        <v>18</v>
      </c>
      <c r="C142" s="95">
        <v>131748</v>
      </c>
      <c r="D142" s="95">
        <v>576099</v>
      </c>
    </row>
    <row r="143" spans="1:4" x14ac:dyDescent="0.25">
      <c r="A143" s="123"/>
      <c r="B143" s="59" t="s">
        <v>65</v>
      </c>
      <c r="C143" s="102">
        <f>SUM(C141:C142)</f>
        <v>246149</v>
      </c>
      <c r="D143" s="102">
        <f>SUM(D141:D142)</f>
        <v>1241875</v>
      </c>
    </row>
    <row r="144" spans="1:4" x14ac:dyDescent="0.25">
      <c r="A144" s="70"/>
      <c r="B144" s="65"/>
      <c r="C144" s="106"/>
      <c r="D144" s="106"/>
    </row>
    <row r="145" spans="1:7" x14ac:dyDescent="0.25">
      <c r="A145" s="129" t="s">
        <v>64</v>
      </c>
      <c r="B145" s="130"/>
      <c r="C145" s="74">
        <f>SUM(C143,C139,C136,C126,C120,C117,C112,C106,C98,C93,C88,C85,C82,C79,C69,C64,C60,C43,H117,C39,C36,C32,C27,C22,C16,C12,C8)</f>
        <v>7773476.8499999996</v>
      </c>
      <c r="D145" s="74">
        <f>SUM(D143,D139,D136,D126,D120,D117,D112,D106,D98,D93,D88,D85,D82,D79,D69,D64,D60,D43,I117,D39,D36,D32,D27,D22,D16,D12,D8)</f>
        <v>86833767</v>
      </c>
    </row>
    <row r="146" spans="1:7" x14ac:dyDescent="0.25">
      <c r="F146" s="95"/>
      <c r="G146" s="95"/>
    </row>
  </sheetData>
  <mergeCells count="31">
    <mergeCell ref="A145:B145"/>
    <mergeCell ref="A114:A117"/>
    <mergeCell ref="A119:A120"/>
    <mergeCell ref="A122:A126"/>
    <mergeCell ref="A128:A136"/>
    <mergeCell ref="A138:A139"/>
    <mergeCell ref="A141:A143"/>
    <mergeCell ref="A108:A112"/>
    <mergeCell ref="A41:A43"/>
    <mergeCell ref="A45:A60"/>
    <mergeCell ref="A62:A64"/>
    <mergeCell ref="A66:A69"/>
    <mergeCell ref="A71:A79"/>
    <mergeCell ref="A81:A82"/>
    <mergeCell ref="A84:A85"/>
    <mergeCell ref="A87:A88"/>
    <mergeCell ref="A90:A93"/>
    <mergeCell ref="A95:A98"/>
    <mergeCell ref="A100:A106"/>
    <mergeCell ref="A38:A39"/>
    <mergeCell ref="A4:A5"/>
    <mergeCell ref="B4:B5"/>
    <mergeCell ref="C4:C5"/>
    <mergeCell ref="D4:D5"/>
    <mergeCell ref="A7:A8"/>
    <mergeCell ref="A10:A12"/>
    <mergeCell ref="A14:A16"/>
    <mergeCell ref="A18:A22"/>
    <mergeCell ref="A24:A27"/>
    <mergeCell ref="A29:A32"/>
    <mergeCell ref="A34:A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50CF-13CB-4118-AE06-A59153500550}">
  <dimension ref="A1:D465"/>
  <sheetViews>
    <sheetView zoomScaleNormal="100" workbookViewId="0">
      <pane ySplit="6" topLeftCell="A7" activePane="bottomLeft" state="frozen"/>
      <selection pane="bottomLeft" activeCell="B487" sqref="B487"/>
    </sheetView>
  </sheetViews>
  <sheetFormatPr baseColWidth="10" defaultRowHeight="15" x14ac:dyDescent="0.25"/>
  <cols>
    <col min="1" max="1" width="22.7109375" style="45" customWidth="1"/>
    <col min="2" max="2" width="56.28515625" style="45" customWidth="1"/>
    <col min="3" max="3" width="9.5703125" style="113" customWidth="1"/>
    <col min="4" max="4" width="15" style="113" customWidth="1"/>
    <col min="5" max="16384" width="11.42578125" style="45"/>
  </cols>
  <sheetData>
    <row r="1" spans="1:4" x14ac:dyDescent="0.25">
      <c r="B1" s="77"/>
    </row>
    <row r="2" spans="1:4" ht="17.25" x14ac:dyDescent="0.3">
      <c r="A2" s="97" t="s">
        <v>584</v>
      </c>
      <c r="B2" s="97"/>
      <c r="C2" s="114"/>
      <c r="D2" s="114"/>
    </row>
    <row r="3" spans="1:4" x14ac:dyDescent="0.25">
      <c r="B3" s="77"/>
    </row>
    <row r="4" spans="1:4" ht="15.75" customHeight="1" x14ac:dyDescent="0.25">
      <c r="A4" s="131" t="s">
        <v>63</v>
      </c>
      <c r="B4" s="131" t="s">
        <v>79</v>
      </c>
      <c r="C4" s="132" t="s">
        <v>578</v>
      </c>
      <c r="D4" s="132" t="s">
        <v>579</v>
      </c>
    </row>
    <row r="5" spans="1:4" ht="15" customHeight="1" x14ac:dyDescent="0.25">
      <c r="A5" s="131"/>
      <c r="B5" s="131"/>
      <c r="C5" s="132"/>
      <c r="D5" s="132"/>
    </row>
    <row r="6" spans="1:4" ht="15" customHeight="1" x14ac:dyDescent="0.25">
      <c r="A6" s="131"/>
      <c r="B6" s="131"/>
      <c r="C6" s="133"/>
      <c r="D6" s="133"/>
    </row>
    <row r="7" spans="1:4" x14ac:dyDescent="0.25">
      <c r="A7" s="134"/>
      <c r="B7" s="134"/>
      <c r="C7" s="134"/>
      <c r="D7" s="134"/>
    </row>
    <row r="8" spans="1:4" x14ac:dyDescent="0.25">
      <c r="A8" s="126" t="s">
        <v>20</v>
      </c>
      <c r="B8" s="78" t="s">
        <v>147</v>
      </c>
      <c r="C8" s="92"/>
      <c r="D8" s="92"/>
    </row>
    <row r="9" spans="1:4" x14ac:dyDescent="0.25">
      <c r="A9" s="126"/>
      <c r="B9" s="79" t="s">
        <v>148</v>
      </c>
      <c r="C9" s="88">
        <v>0</v>
      </c>
      <c r="D9" s="35">
        <v>7820</v>
      </c>
    </row>
    <row r="10" spans="1:4" x14ac:dyDescent="0.25">
      <c r="A10" s="126"/>
      <c r="B10" s="115" t="s">
        <v>486</v>
      </c>
      <c r="C10" s="36"/>
      <c r="D10" s="36"/>
    </row>
    <row r="11" spans="1:4" x14ac:dyDescent="0.25">
      <c r="A11" s="126"/>
      <c r="B11" s="116" t="s">
        <v>487</v>
      </c>
      <c r="C11" s="35">
        <v>0</v>
      </c>
      <c r="D11" s="35">
        <v>244</v>
      </c>
    </row>
    <row r="12" spans="1:4" x14ac:dyDescent="0.25">
      <c r="A12" s="126"/>
      <c r="B12" s="78" t="s">
        <v>82</v>
      </c>
      <c r="C12" s="92"/>
      <c r="D12" s="92"/>
    </row>
    <row r="13" spans="1:4" x14ac:dyDescent="0.25">
      <c r="A13" s="126"/>
      <c r="B13" s="79" t="s">
        <v>149</v>
      </c>
      <c r="C13" s="35">
        <v>16427</v>
      </c>
      <c r="D13" s="35">
        <v>499334</v>
      </c>
    </row>
    <row r="14" spans="1:4" x14ac:dyDescent="0.25">
      <c r="A14" s="126"/>
      <c r="B14" s="78" t="s">
        <v>150</v>
      </c>
      <c r="C14" s="92"/>
      <c r="D14" s="92"/>
    </row>
    <row r="15" spans="1:4" x14ac:dyDescent="0.25">
      <c r="A15" s="126"/>
      <c r="B15" s="79" t="s">
        <v>151</v>
      </c>
      <c r="C15" s="35">
        <v>0</v>
      </c>
      <c r="D15" s="35">
        <v>25942</v>
      </c>
    </row>
    <row r="16" spans="1:4" x14ac:dyDescent="0.25">
      <c r="A16" s="126"/>
      <c r="B16" s="78" t="s">
        <v>152</v>
      </c>
      <c r="C16" s="92"/>
      <c r="D16" s="92"/>
    </row>
    <row r="17" spans="1:4" x14ac:dyDescent="0.25">
      <c r="A17" s="126"/>
      <c r="B17" s="79" t="s">
        <v>149</v>
      </c>
      <c r="C17" s="35">
        <v>0</v>
      </c>
      <c r="D17" s="35">
        <v>66002</v>
      </c>
    </row>
    <row r="18" spans="1:4" x14ac:dyDescent="0.25">
      <c r="A18" s="123"/>
      <c r="B18" s="80" t="s">
        <v>65</v>
      </c>
      <c r="C18" s="89">
        <f>SUM(C9:C17)</f>
        <v>16427</v>
      </c>
      <c r="D18" s="89">
        <f>SUM(D9:D17)</f>
        <v>599342</v>
      </c>
    </row>
    <row r="19" spans="1:4" x14ac:dyDescent="0.25">
      <c r="A19" s="81"/>
      <c r="B19" s="82"/>
      <c r="C19" s="91"/>
      <c r="D19" s="91"/>
    </row>
    <row r="20" spans="1:4" x14ac:dyDescent="0.25">
      <c r="A20" s="123" t="s">
        <v>21</v>
      </c>
      <c r="B20" s="78" t="s">
        <v>153</v>
      </c>
      <c r="C20" s="92"/>
      <c r="D20" s="92"/>
    </row>
    <row r="21" spans="1:4" x14ac:dyDescent="0.25">
      <c r="A21" s="123"/>
      <c r="B21" s="79" t="s">
        <v>154</v>
      </c>
      <c r="C21" s="35">
        <v>0</v>
      </c>
      <c r="D21" s="35">
        <v>43450</v>
      </c>
    </row>
    <row r="22" spans="1:4" x14ac:dyDescent="0.25">
      <c r="A22" s="123"/>
      <c r="B22" s="78" t="s">
        <v>155</v>
      </c>
      <c r="C22" s="92"/>
      <c r="D22" s="92"/>
    </row>
    <row r="23" spans="1:4" x14ac:dyDescent="0.25">
      <c r="A23" s="123"/>
      <c r="B23" s="79" t="s">
        <v>156</v>
      </c>
      <c r="C23" s="35">
        <v>0</v>
      </c>
      <c r="D23" s="35">
        <v>158</v>
      </c>
    </row>
    <row r="24" spans="1:4" x14ac:dyDescent="0.25">
      <c r="A24" s="123"/>
      <c r="B24" s="78" t="s">
        <v>157</v>
      </c>
      <c r="C24" s="92"/>
      <c r="D24" s="92"/>
    </row>
    <row r="25" spans="1:4" x14ac:dyDescent="0.25">
      <c r="A25" s="123"/>
      <c r="B25" s="79" t="s">
        <v>158</v>
      </c>
      <c r="C25" s="35">
        <v>0</v>
      </c>
      <c r="D25" s="35">
        <v>89933</v>
      </c>
    </row>
    <row r="26" spans="1:4" x14ac:dyDescent="0.25">
      <c r="A26" s="123"/>
      <c r="B26" s="78" t="s">
        <v>159</v>
      </c>
      <c r="C26" s="92"/>
      <c r="D26" s="92"/>
    </row>
    <row r="27" spans="1:4" x14ac:dyDescent="0.25">
      <c r="A27" s="123"/>
      <c r="B27" s="79" t="s">
        <v>160</v>
      </c>
      <c r="C27" s="35">
        <v>0</v>
      </c>
      <c r="D27" s="35">
        <v>35089</v>
      </c>
    </row>
    <row r="28" spans="1:4" x14ac:dyDescent="0.25">
      <c r="A28" s="123"/>
      <c r="B28" s="78" t="s">
        <v>161</v>
      </c>
      <c r="C28" s="92"/>
      <c r="D28" s="92"/>
    </row>
    <row r="29" spans="1:4" x14ac:dyDescent="0.25">
      <c r="A29" s="123"/>
      <c r="B29" s="79" t="s">
        <v>162</v>
      </c>
      <c r="C29" s="35">
        <v>0</v>
      </c>
      <c r="D29" s="35">
        <v>280</v>
      </c>
    </row>
    <row r="30" spans="1:4" x14ac:dyDescent="0.25">
      <c r="A30" s="123"/>
      <c r="B30" s="115" t="s">
        <v>488</v>
      </c>
      <c r="C30" s="36"/>
      <c r="D30" s="36"/>
    </row>
    <row r="31" spans="1:4" x14ac:dyDescent="0.25">
      <c r="A31" s="123"/>
      <c r="B31" s="116" t="s">
        <v>489</v>
      </c>
      <c r="C31" s="35">
        <v>111</v>
      </c>
      <c r="D31" s="35">
        <v>1292</v>
      </c>
    </row>
    <row r="32" spans="1:4" x14ac:dyDescent="0.25">
      <c r="A32" s="123"/>
      <c r="B32" s="78" t="s">
        <v>163</v>
      </c>
      <c r="C32" s="92"/>
      <c r="D32" s="92"/>
    </row>
    <row r="33" spans="1:4" x14ac:dyDescent="0.25">
      <c r="A33" s="123"/>
      <c r="B33" s="79" t="s">
        <v>164</v>
      </c>
      <c r="C33" s="35">
        <v>3970</v>
      </c>
      <c r="D33" s="35">
        <v>101797</v>
      </c>
    </row>
    <row r="34" spans="1:4" x14ac:dyDescent="0.25">
      <c r="A34" s="123"/>
      <c r="B34" s="78" t="s">
        <v>165</v>
      </c>
      <c r="C34" s="92"/>
      <c r="D34" s="92"/>
    </row>
    <row r="35" spans="1:4" x14ac:dyDescent="0.25">
      <c r="A35" s="123"/>
      <c r="B35" s="79" t="s">
        <v>166</v>
      </c>
      <c r="C35" s="35">
        <v>35</v>
      </c>
      <c r="D35" s="35">
        <v>13395</v>
      </c>
    </row>
    <row r="36" spans="1:4" x14ac:dyDescent="0.25">
      <c r="A36" s="123"/>
      <c r="B36" s="78" t="s">
        <v>167</v>
      </c>
      <c r="C36" s="92"/>
      <c r="D36" s="92"/>
    </row>
    <row r="37" spans="1:4" x14ac:dyDescent="0.25">
      <c r="A37" s="123"/>
      <c r="B37" s="79" t="s">
        <v>168</v>
      </c>
      <c r="C37" s="35">
        <v>0</v>
      </c>
      <c r="D37" s="35">
        <v>65945</v>
      </c>
    </row>
    <row r="38" spans="1:4" x14ac:dyDescent="0.25">
      <c r="A38" s="123"/>
      <c r="B38" s="78" t="s">
        <v>169</v>
      </c>
      <c r="C38" s="92"/>
      <c r="D38" s="92"/>
    </row>
    <row r="39" spans="1:4" x14ac:dyDescent="0.25">
      <c r="A39" s="123"/>
      <c r="B39" s="79" t="s">
        <v>170</v>
      </c>
      <c r="C39" s="35">
        <v>5613</v>
      </c>
      <c r="D39" s="35">
        <v>191004</v>
      </c>
    </row>
    <row r="40" spans="1:4" x14ac:dyDescent="0.25">
      <c r="A40" s="123"/>
      <c r="B40" s="78" t="s">
        <v>85</v>
      </c>
      <c r="C40" s="92"/>
      <c r="D40" s="92"/>
    </row>
    <row r="41" spans="1:4" x14ac:dyDescent="0.25">
      <c r="A41" s="123"/>
      <c r="B41" s="79" t="s">
        <v>171</v>
      </c>
      <c r="C41" s="35">
        <v>8932</v>
      </c>
      <c r="D41" s="35">
        <v>262329</v>
      </c>
    </row>
    <row r="42" spans="1:4" x14ac:dyDescent="0.25">
      <c r="A42" s="123"/>
      <c r="B42" s="79" t="s">
        <v>172</v>
      </c>
      <c r="C42" s="35">
        <v>9147</v>
      </c>
      <c r="D42" s="35">
        <v>60679</v>
      </c>
    </row>
    <row r="43" spans="1:4" x14ac:dyDescent="0.25">
      <c r="A43" s="123"/>
      <c r="B43" s="78" t="s">
        <v>173</v>
      </c>
      <c r="C43" s="92"/>
      <c r="D43" s="92"/>
    </row>
    <row r="44" spans="1:4" x14ac:dyDescent="0.25">
      <c r="A44" s="123"/>
      <c r="B44" s="79" t="s">
        <v>174</v>
      </c>
      <c r="C44" s="35">
        <v>402</v>
      </c>
      <c r="D44" s="35">
        <v>10574</v>
      </c>
    </row>
    <row r="45" spans="1:4" x14ac:dyDescent="0.25">
      <c r="A45" s="123"/>
      <c r="B45" s="78" t="s">
        <v>175</v>
      </c>
      <c r="C45" s="92"/>
      <c r="D45" s="92"/>
    </row>
    <row r="46" spans="1:4" x14ac:dyDescent="0.25">
      <c r="A46" s="123"/>
      <c r="B46" s="79" t="s">
        <v>176</v>
      </c>
      <c r="C46" s="35">
        <v>1640</v>
      </c>
      <c r="D46" s="35">
        <v>88364</v>
      </c>
    </row>
    <row r="47" spans="1:4" x14ac:dyDescent="0.25">
      <c r="A47" s="123"/>
      <c r="B47" s="79" t="s">
        <v>177</v>
      </c>
      <c r="C47" s="35">
        <v>0</v>
      </c>
      <c r="D47" s="35">
        <v>15594</v>
      </c>
    </row>
    <row r="48" spans="1:4" x14ac:dyDescent="0.25">
      <c r="A48" s="123"/>
      <c r="B48" s="78" t="s">
        <v>86</v>
      </c>
      <c r="C48" s="92"/>
      <c r="D48" s="92"/>
    </row>
    <row r="49" spans="1:4" x14ac:dyDescent="0.25">
      <c r="A49" s="123"/>
      <c r="B49" s="79" t="s">
        <v>178</v>
      </c>
      <c r="C49" s="35">
        <v>5302</v>
      </c>
      <c r="D49" s="35">
        <v>501004</v>
      </c>
    </row>
    <row r="50" spans="1:4" x14ac:dyDescent="0.25">
      <c r="A50" s="123"/>
      <c r="B50" s="80" t="s">
        <v>65</v>
      </c>
      <c r="C50" s="89">
        <f>SUM(C21:C49)</f>
        <v>35152</v>
      </c>
      <c r="D50" s="89">
        <f>SUM(D21:D49)</f>
        <v>1480887</v>
      </c>
    </row>
    <row r="51" spans="1:4" x14ac:dyDescent="0.25">
      <c r="A51" s="83"/>
      <c r="B51" s="82"/>
      <c r="C51" s="91"/>
      <c r="D51" s="91"/>
    </row>
    <row r="52" spans="1:4" x14ac:dyDescent="0.25">
      <c r="A52" s="135" t="s">
        <v>67</v>
      </c>
      <c r="B52" s="78" t="s">
        <v>179</v>
      </c>
      <c r="C52" s="92"/>
      <c r="D52" s="92"/>
    </row>
    <row r="53" spans="1:4" x14ac:dyDescent="0.25">
      <c r="A53" s="123"/>
      <c r="B53" s="79" t="s">
        <v>180</v>
      </c>
      <c r="C53" s="35">
        <v>11873</v>
      </c>
      <c r="D53" s="35">
        <v>141445</v>
      </c>
    </row>
    <row r="54" spans="1:4" x14ac:dyDescent="0.25">
      <c r="A54" s="123"/>
      <c r="B54" s="78" t="s">
        <v>181</v>
      </c>
      <c r="C54" s="92"/>
      <c r="D54" s="92"/>
    </row>
    <row r="55" spans="1:4" x14ac:dyDescent="0.25">
      <c r="A55" s="123"/>
      <c r="B55" s="79" t="s">
        <v>182</v>
      </c>
      <c r="C55" s="35">
        <v>1105</v>
      </c>
      <c r="D55" s="35">
        <v>282</v>
      </c>
    </row>
    <row r="56" spans="1:4" x14ac:dyDescent="0.25">
      <c r="A56" s="123"/>
      <c r="B56" s="78" t="s">
        <v>183</v>
      </c>
      <c r="C56" s="92"/>
      <c r="D56" s="92"/>
    </row>
    <row r="57" spans="1:4" x14ac:dyDescent="0.25">
      <c r="A57" s="123"/>
      <c r="B57" s="79" t="s">
        <v>184</v>
      </c>
      <c r="C57" s="35">
        <v>1511</v>
      </c>
      <c r="D57" s="35">
        <v>28710</v>
      </c>
    </row>
    <row r="58" spans="1:4" x14ac:dyDescent="0.25">
      <c r="A58" s="123"/>
      <c r="B58" s="79" t="s">
        <v>185</v>
      </c>
      <c r="C58" s="35">
        <v>1411</v>
      </c>
      <c r="D58" s="35">
        <v>277488</v>
      </c>
    </row>
    <row r="59" spans="1:4" x14ac:dyDescent="0.25">
      <c r="A59" s="123"/>
      <c r="B59" s="78" t="s">
        <v>186</v>
      </c>
      <c r="C59" s="92"/>
      <c r="D59" s="92"/>
    </row>
    <row r="60" spans="1:4" x14ac:dyDescent="0.25">
      <c r="A60" s="123"/>
      <c r="B60" s="79" t="s">
        <v>187</v>
      </c>
      <c r="C60" s="35">
        <v>0</v>
      </c>
      <c r="D60" s="35">
        <v>13024</v>
      </c>
    </row>
    <row r="61" spans="1:4" x14ac:dyDescent="0.25">
      <c r="A61" s="123"/>
      <c r="B61" s="79" t="s">
        <v>188</v>
      </c>
      <c r="C61" s="35">
        <v>0</v>
      </c>
      <c r="D61" s="35">
        <v>163522</v>
      </c>
    </row>
    <row r="62" spans="1:4" x14ac:dyDescent="0.25">
      <c r="A62" s="123"/>
      <c r="B62" s="78" t="s">
        <v>189</v>
      </c>
      <c r="C62" s="92"/>
      <c r="D62" s="92"/>
    </row>
    <row r="63" spans="1:4" x14ac:dyDescent="0.25">
      <c r="A63" s="123"/>
      <c r="B63" s="79" t="s">
        <v>190</v>
      </c>
      <c r="C63" s="35">
        <v>6475</v>
      </c>
      <c r="D63" s="35">
        <v>96456</v>
      </c>
    </row>
    <row r="64" spans="1:4" x14ac:dyDescent="0.25">
      <c r="A64" s="123"/>
      <c r="B64" s="79" t="s">
        <v>191</v>
      </c>
      <c r="C64" s="35">
        <v>0</v>
      </c>
      <c r="D64" s="35">
        <v>40059</v>
      </c>
    </row>
    <row r="65" spans="1:4" x14ac:dyDescent="0.25">
      <c r="A65" s="123"/>
      <c r="B65" s="79" t="s">
        <v>192</v>
      </c>
      <c r="C65" s="35">
        <v>2566</v>
      </c>
      <c r="D65" s="35">
        <v>56224</v>
      </c>
    </row>
    <row r="66" spans="1:4" x14ac:dyDescent="0.25">
      <c r="A66" s="123"/>
      <c r="B66" s="79" t="s">
        <v>193</v>
      </c>
      <c r="C66" s="35">
        <v>755</v>
      </c>
      <c r="D66" s="35">
        <v>7207</v>
      </c>
    </row>
    <row r="67" spans="1:4" x14ac:dyDescent="0.25">
      <c r="A67" s="123"/>
      <c r="B67" s="79" t="s">
        <v>194</v>
      </c>
      <c r="C67" s="35">
        <v>2029</v>
      </c>
      <c r="D67" s="35">
        <v>14028</v>
      </c>
    </row>
    <row r="68" spans="1:4" x14ac:dyDescent="0.25">
      <c r="A68" s="123"/>
      <c r="B68" s="79" t="s">
        <v>195</v>
      </c>
      <c r="C68" s="35">
        <v>1426</v>
      </c>
      <c r="D68" s="35">
        <v>29107</v>
      </c>
    </row>
    <row r="69" spans="1:4" x14ac:dyDescent="0.25">
      <c r="A69" s="123"/>
      <c r="B69" s="80" t="s">
        <v>65</v>
      </c>
      <c r="C69" s="89">
        <f>SUM(C52:C68)</f>
        <v>29151</v>
      </c>
      <c r="D69" s="89">
        <f t="shared" ref="D69" si="0">SUM(D52:D68)</f>
        <v>867552</v>
      </c>
    </row>
    <row r="70" spans="1:4" x14ac:dyDescent="0.25">
      <c r="A70" s="81"/>
      <c r="B70" s="84"/>
      <c r="C70" s="90"/>
      <c r="D70" s="90"/>
    </row>
    <row r="71" spans="1:4" x14ac:dyDescent="0.25">
      <c r="A71" s="126" t="s">
        <v>5</v>
      </c>
      <c r="B71" s="78" t="s">
        <v>196</v>
      </c>
      <c r="C71" s="92"/>
      <c r="D71" s="92"/>
    </row>
    <row r="72" spans="1:4" x14ac:dyDescent="0.25">
      <c r="A72" s="126"/>
      <c r="B72" s="79" t="s">
        <v>197</v>
      </c>
      <c r="C72" s="35">
        <v>612</v>
      </c>
      <c r="D72" s="35">
        <v>73677</v>
      </c>
    </row>
    <row r="73" spans="1:4" x14ac:dyDescent="0.25">
      <c r="A73" s="126"/>
      <c r="B73" s="79" t="s">
        <v>198</v>
      </c>
      <c r="C73" s="35">
        <v>0</v>
      </c>
      <c r="D73" s="35">
        <v>54654</v>
      </c>
    </row>
    <row r="74" spans="1:4" x14ac:dyDescent="0.25">
      <c r="A74" s="126"/>
      <c r="B74" s="78" t="s">
        <v>199</v>
      </c>
      <c r="C74" s="92"/>
      <c r="D74" s="92"/>
    </row>
    <row r="75" spans="1:4" x14ac:dyDescent="0.25">
      <c r="A75" s="126"/>
      <c r="B75" s="79" t="s">
        <v>200</v>
      </c>
      <c r="C75" s="35">
        <v>0</v>
      </c>
      <c r="D75" s="35">
        <v>39071</v>
      </c>
    </row>
    <row r="76" spans="1:4" x14ac:dyDescent="0.25">
      <c r="A76" s="126"/>
      <c r="B76" s="78" t="s">
        <v>201</v>
      </c>
      <c r="C76" s="92"/>
      <c r="D76" s="92"/>
    </row>
    <row r="77" spans="1:4" x14ac:dyDescent="0.25">
      <c r="A77" s="126"/>
      <c r="B77" s="79" t="s">
        <v>202</v>
      </c>
      <c r="C77" s="35">
        <v>1</v>
      </c>
      <c r="D77" s="35">
        <v>25023</v>
      </c>
    </row>
    <row r="78" spans="1:4" x14ac:dyDescent="0.25">
      <c r="A78" s="126"/>
      <c r="B78" s="78" t="s">
        <v>203</v>
      </c>
      <c r="C78" s="92"/>
      <c r="D78" s="92"/>
    </row>
    <row r="79" spans="1:4" x14ac:dyDescent="0.25">
      <c r="A79" s="126"/>
      <c r="B79" s="79" t="s">
        <v>204</v>
      </c>
      <c r="C79" s="35">
        <v>0</v>
      </c>
      <c r="D79" s="35">
        <v>10625</v>
      </c>
    </row>
    <row r="80" spans="1:4" x14ac:dyDescent="0.25">
      <c r="A80" s="126"/>
      <c r="B80" s="115" t="s">
        <v>490</v>
      </c>
      <c r="C80" s="36"/>
      <c r="D80" s="36"/>
    </row>
    <row r="81" spans="1:4" x14ac:dyDescent="0.25">
      <c r="A81" s="126"/>
      <c r="B81" s="116" t="s">
        <v>491</v>
      </c>
      <c r="C81" s="35">
        <v>0</v>
      </c>
      <c r="D81" s="35">
        <v>76</v>
      </c>
    </row>
    <row r="82" spans="1:4" x14ac:dyDescent="0.25">
      <c r="A82" s="126"/>
      <c r="B82" s="78" t="s">
        <v>205</v>
      </c>
      <c r="C82" s="92"/>
      <c r="D82" s="92"/>
    </row>
    <row r="83" spans="1:4" x14ac:dyDescent="0.25">
      <c r="A83" s="126"/>
      <c r="B83" s="79" t="s">
        <v>206</v>
      </c>
      <c r="C83" s="35">
        <v>10390</v>
      </c>
      <c r="D83" s="35">
        <v>368855</v>
      </c>
    </row>
    <row r="84" spans="1:4" x14ac:dyDescent="0.25">
      <c r="A84" s="126"/>
      <c r="B84" s="78" t="s">
        <v>557</v>
      </c>
      <c r="C84" s="92"/>
      <c r="D84" s="92"/>
    </row>
    <row r="85" spans="1:4" x14ac:dyDescent="0.25">
      <c r="A85" s="126"/>
      <c r="B85" s="79" t="s">
        <v>415</v>
      </c>
      <c r="C85" s="35">
        <v>1662</v>
      </c>
      <c r="D85" s="35">
        <v>82472</v>
      </c>
    </row>
    <row r="86" spans="1:4" x14ac:dyDescent="0.25">
      <c r="A86" s="126"/>
      <c r="B86" s="78" t="s">
        <v>208</v>
      </c>
      <c r="C86" s="92"/>
      <c r="D86" s="92"/>
    </row>
    <row r="87" spans="1:4" x14ac:dyDescent="0.25">
      <c r="A87" s="126"/>
      <c r="B87" s="79" t="s">
        <v>209</v>
      </c>
      <c r="C87" s="35">
        <v>511</v>
      </c>
      <c r="D87" s="35">
        <v>7588</v>
      </c>
    </row>
    <row r="88" spans="1:4" x14ac:dyDescent="0.25">
      <c r="A88" s="126"/>
      <c r="B88" s="78" t="s">
        <v>210</v>
      </c>
      <c r="C88" s="92"/>
      <c r="D88" s="92"/>
    </row>
    <row r="89" spans="1:4" x14ac:dyDescent="0.25">
      <c r="A89" s="126"/>
      <c r="B89" s="79" t="s">
        <v>211</v>
      </c>
      <c r="C89" s="35">
        <v>0</v>
      </c>
      <c r="D89" s="35">
        <v>26700</v>
      </c>
    </row>
    <row r="90" spans="1:4" x14ac:dyDescent="0.25">
      <c r="A90" s="126"/>
      <c r="B90" s="78" t="s">
        <v>212</v>
      </c>
      <c r="C90" s="92"/>
      <c r="D90" s="92"/>
    </row>
    <row r="91" spans="1:4" x14ac:dyDescent="0.25">
      <c r="A91" s="126"/>
      <c r="B91" s="79" t="s">
        <v>213</v>
      </c>
      <c r="C91" s="35">
        <v>5635</v>
      </c>
      <c r="D91" s="35">
        <v>56282</v>
      </c>
    </row>
    <row r="92" spans="1:4" x14ac:dyDescent="0.25">
      <c r="A92" s="126"/>
      <c r="B92" s="78" t="s">
        <v>214</v>
      </c>
      <c r="C92" s="92"/>
      <c r="D92" s="92"/>
    </row>
    <row r="93" spans="1:4" x14ac:dyDescent="0.25">
      <c r="A93" s="126"/>
      <c r="B93" s="79" t="s">
        <v>215</v>
      </c>
      <c r="C93" s="35">
        <v>3855</v>
      </c>
      <c r="D93" s="35">
        <v>64596</v>
      </c>
    </row>
    <row r="94" spans="1:4" x14ac:dyDescent="0.25">
      <c r="A94" s="126"/>
      <c r="B94" s="78" t="s">
        <v>216</v>
      </c>
      <c r="C94" s="92"/>
      <c r="D94" s="92"/>
    </row>
    <row r="95" spans="1:4" x14ac:dyDescent="0.25">
      <c r="A95" s="126"/>
      <c r="B95" s="79" t="s">
        <v>217</v>
      </c>
      <c r="C95" s="35">
        <v>490</v>
      </c>
      <c r="D95" s="35">
        <v>30821</v>
      </c>
    </row>
    <row r="96" spans="1:4" x14ac:dyDescent="0.25">
      <c r="A96" s="126"/>
      <c r="B96" s="115" t="s">
        <v>558</v>
      </c>
      <c r="C96" s="36"/>
      <c r="D96" s="36"/>
    </row>
    <row r="97" spans="1:4" x14ac:dyDescent="0.25">
      <c r="A97" s="126"/>
      <c r="B97" s="116" t="s">
        <v>492</v>
      </c>
      <c r="C97" s="35">
        <v>49</v>
      </c>
      <c r="D97" s="35">
        <v>1537</v>
      </c>
    </row>
    <row r="98" spans="1:4" x14ac:dyDescent="0.25">
      <c r="A98" s="126"/>
      <c r="B98" s="78" t="s">
        <v>218</v>
      </c>
      <c r="C98" s="92"/>
      <c r="D98" s="92"/>
    </row>
    <row r="99" spans="1:4" x14ac:dyDescent="0.25">
      <c r="A99" s="126"/>
      <c r="B99" s="79" t="s">
        <v>219</v>
      </c>
      <c r="C99" s="35">
        <v>7</v>
      </c>
      <c r="D99" s="35">
        <v>42146</v>
      </c>
    </row>
    <row r="100" spans="1:4" x14ac:dyDescent="0.25">
      <c r="A100" s="126"/>
      <c r="B100" s="78" t="s">
        <v>220</v>
      </c>
      <c r="C100" s="92"/>
      <c r="D100" s="92"/>
    </row>
    <row r="101" spans="1:4" x14ac:dyDescent="0.25">
      <c r="A101" s="126"/>
      <c r="B101" s="79" t="s">
        <v>221</v>
      </c>
      <c r="C101" s="35">
        <v>0</v>
      </c>
      <c r="D101" s="35">
        <v>38229</v>
      </c>
    </row>
    <row r="102" spans="1:4" x14ac:dyDescent="0.25">
      <c r="A102" s="123"/>
      <c r="B102" s="80" t="s">
        <v>65</v>
      </c>
      <c r="C102" s="89">
        <f>SUM(C71:C101)</f>
        <v>23212</v>
      </c>
      <c r="D102" s="89">
        <f t="shared" ref="D102" si="1">SUM(D71:D101)</f>
        <v>922352</v>
      </c>
    </row>
    <row r="103" spans="1:4" x14ac:dyDescent="0.25">
      <c r="A103" s="81"/>
      <c r="B103" s="82"/>
      <c r="C103" s="91"/>
      <c r="D103" s="91"/>
    </row>
    <row r="104" spans="1:4" x14ac:dyDescent="0.25">
      <c r="A104" s="123" t="s">
        <v>6</v>
      </c>
      <c r="B104" s="115" t="s">
        <v>493</v>
      </c>
      <c r="C104" s="36"/>
      <c r="D104" s="36"/>
    </row>
    <row r="105" spans="1:4" ht="30" x14ac:dyDescent="0.25">
      <c r="A105" s="123"/>
      <c r="B105" s="116" t="s">
        <v>494</v>
      </c>
      <c r="C105" s="35">
        <v>51</v>
      </c>
      <c r="D105" s="35">
        <v>1349</v>
      </c>
    </row>
    <row r="106" spans="1:4" x14ac:dyDescent="0.25">
      <c r="A106" s="123"/>
      <c r="B106" s="78" t="s">
        <v>222</v>
      </c>
      <c r="C106" s="92"/>
      <c r="D106" s="92"/>
    </row>
    <row r="107" spans="1:4" x14ac:dyDescent="0.25">
      <c r="A107" s="123"/>
      <c r="B107" s="79" t="s">
        <v>223</v>
      </c>
      <c r="C107" s="35">
        <v>2673</v>
      </c>
      <c r="D107" s="35">
        <v>77572</v>
      </c>
    </row>
    <row r="108" spans="1:4" x14ac:dyDescent="0.25">
      <c r="A108" s="123"/>
      <c r="B108" s="78" t="s">
        <v>224</v>
      </c>
      <c r="C108" s="92"/>
      <c r="D108" s="92"/>
    </row>
    <row r="109" spans="1:4" x14ac:dyDescent="0.25">
      <c r="A109" s="123"/>
      <c r="B109" s="79" t="s">
        <v>149</v>
      </c>
      <c r="C109" s="35">
        <v>499</v>
      </c>
      <c r="D109" s="35">
        <v>355778</v>
      </c>
    </row>
    <row r="110" spans="1:4" x14ac:dyDescent="0.25">
      <c r="A110" s="123"/>
      <c r="B110" s="79" t="s">
        <v>225</v>
      </c>
      <c r="C110" s="35">
        <v>34276</v>
      </c>
      <c r="D110" s="35">
        <v>522945</v>
      </c>
    </row>
    <row r="111" spans="1:4" x14ac:dyDescent="0.25">
      <c r="A111" s="123"/>
      <c r="B111" s="78" t="s">
        <v>112</v>
      </c>
      <c r="C111" s="92"/>
      <c r="D111" s="92"/>
    </row>
    <row r="112" spans="1:4" x14ac:dyDescent="0.25">
      <c r="A112" s="123"/>
      <c r="B112" s="79" t="s">
        <v>226</v>
      </c>
      <c r="C112" s="35">
        <v>23</v>
      </c>
      <c r="D112" s="35">
        <v>2378</v>
      </c>
    </row>
    <row r="113" spans="1:4" x14ac:dyDescent="0.25">
      <c r="A113" s="123"/>
      <c r="B113" s="78" t="s">
        <v>227</v>
      </c>
      <c r="C113" s="92"/>
      <c r="D113" s="92"/>
    </row>
    <row r="114" spans="1:4" x14ac:dyDescent="0.25">
      <c r="A114" s="123"/>
      <c r="B114" s="80" t="s">
        <v>65</v>
      </c>
      <c r="C114" s="89">
        <f>SUM(C105:C113)</f>
        <v>37522</v>
      </c>
      <c r="D114" s="89">
        <f>SUM(D105:D113)</f>
        <v>960022</v>
      </c>
    </row>
    <row r="115" spans="1:4" x14ac:dyDescent="0.25">
      <c r="A115" s="85"/>
      <c r="B115" s="82"/>
      <c r="C115" s="91"/>
      <c r="D115" s="91"/>
    </row>
    <row r="116" spans="1:4" x14ac:dyDescent="0.25">
      <c r="A116" s="126" t="s">
        <v>228</v>
      </c>
      <c r="B116" s="78" t="s">
        <v>229</v>
      </c>
      <c r="C116" s="92"/>
      <c r="D116" s="92"/>
    </row>
    <row r="117" spans="1:4" x14ac:dyDescent="0.25">
      <c r="A117" s="126"/>
      <c r="B117" s="79" t="s">
        <v>230</v>
      </c>
      <c r="C117" s="35">
        <v>0</v>
      </c>
      <c r="D117" s="35">
        <v>15524</v>
      </c>
    </row>
    <row r="118" spans="1:4" x14ac:dyDescent="0.25">
      <c r="A118" s="126"/>
      <c r="B118" s="78" t="s">
        <v>231</v>
      </c>
      <c r="C118" s="92"/>
      <c r="D118" s="92"/>
    </row>
    <row r="119" spans="1:4" x14ac:dyDescent="0.25">
      <c r="A119" s="126"/>
      <c r="B119" s="79" t="s">
        <v>232</v>
      </c>
      <c r="C119" s="35">
        <v>7504</v>
      </c>
      <c r="D119" s="35">
        <v>149475</v>
      </c>
    </row>
    <row r="120" spans="1:4" x14ac:dyDescent="0.25">
      <c r="A120" s="126"/>
      <c r="B120" s="79" t="s">
        <v>233</v>
      </c>
      <c r="C120" s="35">
        <v>0</v>
      </c>
      <c r="D120" s="35">
        <v>18145</v>
      </c>
    </row>
    <row r="121" spans="1:4" x14ac:dyDescent="0.25">
      <c r="A121" s="126"/>
      <c r="B121" s="78" t="s">
        <v>234</v>
      </c>
      <c r="C121" s="92"/>
      <c r="D121" s="92"/>
    </row>
    <row r="122" spans="1:4" x14ac:dyDescent="0.25">
      <c r="A122" s="126"/>
      <c r="B122" s="79" t="s">
        <v>235</v>
      </c>
      <c r="C122" s="35">
        <v>13693</v>
      </c>
      <c r="D122" s="35">
        <v>162895</v>
      </c>
    </row>
    <row r="123" spans="1:4" x14ac:dyDescent="0.25">
      <c r="A123" s="126"/>
      <c r="B123" s="78" t="s">
        <v>236</v>
      </c>
      <c r="C123" s="92"/>
      <c r="D123" s="92"/>
    </row>
    <row r="124" spans="1:4" x14ac:dyDescent="0.25">
      <c r="A124" s="126"/>
      <c r="B124" s="79" t="s">
        <v>237</v>
      </c>
      <c r="C124" s="35">
        <v>0</v>
      </c>
      <c r="D124" s="35">
        <v>2470</v>
      </c>
    </row>
    <row r="125" spans="1:4" x14ac:dyDescent="0.25">
      <c r="A125" s="126"/>
      <c r="B125" s="78" t="s">
        <v>238</v>
      </c>
      <c r="C125" s="92"/>
      <c r="D125" s="92"/>
    </row>
    <row r="126" spans="1:4" x14ac:dyDescent="0.25">
      <c r="A126" s="126"/>
      <c r="B126" s="79" t="s">
        <v>239</v>
      </c>
      <c r="C126" s="35">
        <v>777</v>
      </c>
      <c r="D126" s="35">
        <v>9680</v>
      </c>
    </row>
    <row r="127" spans="1:4" x14ac:dyDescent="0.25">
      <c r="A127" s="123"/>
      <c r="B127" s="80" t="s">
        <v>65</v>
      </c>
      <c r="C127" s="89">
        <f>SUM(C116:C126)</f>
        <v>21974</v>
      </c>
      <c r="D127" s="89">
        <f t="shared" ref="D127" si="2">SUM(D116:D126)</f>
        <v>358189</v>
      </c>
    </row>
    <row r="128" spans="1:4" x14ac:dyDescent="0.25">
      <c r="A128" s="81"/>
      <c r="B128" s="82"/>
      <c r="C128" s="91"/>
      <c r="D128" s="91"/>
    </row>
    <row r="129" spans="1:4" x14ac:dyDescent="0.25">
      <c r="A129" s="126" t="s">
        <v>8</v>
      </c>
      <c r="B129" s="78" t="s">
        <v>240</v>
      </c>
      <c r="C129" s="92"/>
      <c r="D129" s="92"/>
    </row>
    <row r="130" spans="1:4" x14ac:dyDescent="0.25">
      <c r="A130" s="126"/>
      <c r="B130" s="79" t="s">
        <v>241</v>
      </c>
      <c r="C130" s="35">
        <v>2840</v>
      </c>
      <c r="D130" s="35">
        <v>38075</v>
      </c>
    </row>
    <row r="131" spans="1:4" x14ac:dyDescent="0.25">
      <c r="A131" s="123"/>
      <c r="B131" s="80" t="s">
        <v>65</v>
      </c>
      <c r="C131" s="89">
        <f>SUM(C130)</f>
        <v>2840</v>
      </c>
      <c r="D131" s="89">
        <f t="shared" ref="D131" si="3">SUM(D130)</f>
        <v>38075</v>
      </c>
    </row>
    <row r="132" spans="1:4" x14ac:dyDescent="0.25">
      <c r="A132" s="81"/>
      <c r="B132" s="82"/>
      <c r="C132" s="91"/>
      <c r="D132" s="91"/>
    </row>
    <row r="133" spans="1:4" x14ac:dyDescent="0.25">
      <c r="A133" s="126" t="s">
        <v>22</v>
      </c>
      <c r="B133" s="78" t="s">
        <v>242</v>
      </c>
      <c r="C133" s="92"/>
      <c r="D133" s="92"/>
    </row>
    <row r="134" spans="1:4" x14ac:dyDescent="0.25">
      <c r="A134" s="126"/>
      <c r="B134" s="79" t="s">
        <v>243</v>
      </c>
      <c r="C134" s="35">
        <v>10450</v>
      </c>
      <c r="D134" s="35">
        <v>141736</v>
      </c>
    </row>
    <row r="135" spans="1:4" x14ac:dyDescent="0.25">
      <c r="A135" s="126"/>
      <c r="B135" s="79" t="s">
        <v>244</v>
      </c>
      <c r="C135" s="35">
        <v>0</v>
      </c>
      <c r="D135" s="35">
        <v>76028</v>
      </c>
    </row>
    <row r="136" spans="1:4" x14ac:dyDescent="0.25">
      <c r="A136" s="126"/>
      <c r="B136" s="78" t="s">
        <v>245</v>
      </c>
      <c r="C136" s="92"/>
      <c r="D136" s="92"/>
    </row>
    <row r="137" spans="1:4" x14ac:dyDescent="0.25">
      <c r="A137" s="126"/>
      <c r="B137" s="79" t="s">
        <v>246</v>
      </c>
      <c r="C137" s="35">
        <v>4038</v>
      </c>
      <c r="D137" s="35">
        <v>268535</v>
      </c>
    </row>
    <row r="138" spans="1:4" x14ac:dyDescent="0.25">
      <c r="A138" s="126"/>
      <c r="B138" s="78" t="s">
        <v>247</v>
      </c>
      <c r="C138" s="92"/>
      <c r="D138" s="92"/>
    </row>
    <row r="139" spans="1:4" x14ac:dyDescent="0.25">
      <c r="A139" s="126"/>
      <c r="B139" s="79" t="s">
        <v>248</v>
      </c>
      <c r="C139" s="35">
        <v>481</v>
      </c>
      <c r="D139" s="35">
        <v>115647</v>
      </c>
    </row>
    <row r="140" spans="1:4" x14ac:dyDescent="0.25">
      <c r="A140" s="126"/>
      <c r="B140" s="78" t="s">
        <v>249</v>
      </c>
      <c r="C140" s="92"/>
      <c r="D140" s="92"/>
    </row>
    <row r="141" spans="1:4" x14ac:dyDescent="0.25">
      <c r="A141" s="126"/>
      <c r="B141" s="79" t="s">
        <v>250</v>
      </c>
      <c r="C141" s="35">
        <v>2874</v>
      </c>
      <c r="D141" s="35">
        <v>155960</v>
      </c>
    </row>
    <row r="142" spans="1:4" x14ac:dyDescent="0.25">
      <c r="A142" s="123"/>
      <c r="B142" s="80" t="s">
        <v>65</v>
      </c>
      <c r="C142" s="89">
        <f>SUM(C133:C141)</f>
        <v>17843</v>
      </c>
      <c r="D142" s="89">
        <f>SUM(D133:D141)</f>
        <v>757906</v>
      </c>
    </row>
    <row r="143" spans="1:4" x14ac:dyDescent="0.25">
      <c r="A143" s="81"/>
      <c r="B143" s="82"/>
      <c r="C143" s="91"/>
      <c r="D143" s="91"/>
    </row>
    <row r="144" spans="1:4" x14ac:dyDescent="0.25">
      <c r="A144" s="126" t="s">
        <v>10</v>
      </c>
      <c r="B144" s="78" t="s">
        <v>559</v>
      </c>
      <c r="C144" s="92"/>
      <c r="D144" s="92"/>
    </row>
    <row r="145" spans="1:4" x14ac:dyDescent="0.25">
      <c r="A145" s="126"/>
      <c r="B145" s="79" t="s">
        <v>251</v>
      </c>
      <c r="C145" s="35">
        <v>0</v>
      </c>
      <c r="D145" s="35">
        <v>1806</v>
      </c>
    </row>
    <row r="146" spans="1:4" x14ac:dyDescent="0.25">
      <c r="A146" s="126"/>
      <c r="B146" s="78" t="s">
        <v>560</v>
      </c>
      <c r="C146" s="36"/>
      <c r="D146" s="36"/>
    </row>
    <row r="147" spans="1:4" x14ac:dyDescent="0.25">
      <c r="A147" s="126"/>
      <c r="B147" s="79" t="s">
        <v>252</v>
      </c>
      <c r="C147" s="35">
        <v>0</v>
      </c>
      <c r="D147" s="35">
        <v>41558</v>
      </c>
    </row>
    <row r="148" spans="1:4" x14ac:dyDescent="0.25">
      <c r="A148" s="126"/>
      <c r="B148" s="78" t="s">
        <v>253</v>
      </c>
      <c r="C148" s="92"/>
      <c r="D148" s="92"/>
    </row>
    <row r="149" spans="1:4" x14ac:dyDescent="0.25">
      <c r="A149" s="126"/>
      <c r="B149" s="79" t="s">
        <v>254</v>
      </c>
      <c r="C149" s="35">
        <v>1555</v>
      </c>
      <c r="D149" s="35">
        <v>17460</v>
      </c>
    </row>
    <row r="150" spans="1:4" x14ac:dyDescent="0.25">
      <c r="A150" s="126"/>
      <c r="B150" s="78" t="s">
        <v>561</v>
      </c>
      <c r="C150" s="36"/>
      <c r="D150" s="36"/>
    </row>
    <row r="151" spans="1:4" x14ac:dyDescent="0.25">
      <c r="A151" s="126"/>
      <c r="B151" s="79" t="s">
        <v>255</v>
      </c>
      <c r="C151" s="35">
        <v>0</v>
      </c>
      <c r="D151" s="35">
        <v>1621</v>
      </c>
    </row>
    <row r="152" spans="1:4" x14ac:dyDescent="0.25">
      <c r="A152" s="126"/>
      <c r="B152" s="78" t="s">
        <v>256</v>
      </c>
      <c r="C152" s="92"/>
      <c r="D152" s="92"/>
    </row>
    <row r="153" spans="1:4" x14ac:dyDescent="0.25">
      <c r="A153" s="126"/>
      <c r="B153" s="79" t="s">
        <v>257</v>
      </c>
      <c r="C153" s="35">
        <v>1547</v>
      </c>
      <c r="D153" s="35">
        <v>41895</v>
      </c>
    </row>
    <row r="154" spans="1:4" x14ac:dyDescent="0.25">
      <c r="A154" s="126"/>
      <c r="B154" s="78" t="s">
        <v>258</v>
      </c>
      <c r="C154" s="36"/>
      <c r="D154" s="36"/>
    </row>
    <row r="155" spans="1:4" x14ac:dyDescent="0.25">
      <c r="A155" s="126"/>
      <c r="B155" s="79" t="s">
        <v>259</v>
      </c>
      <c r="C155" s="35">
        <v>243</v>
      </c>
      <c r="D155" s="35">
        <v>12179</v>
      </c>
    </row>
    <row r="156" spans="1:4" x14ac:dyDescent="0.25">
      <c r="A156" s="126"/>
      <c r="B156" s="78" t="s">
        <v>260</v>
      </c>
      <c r="C156" s="36"/>
      <c r="D156" s="36"/>
    </row>
    <row r="157" spans="1:4" x14ac:dyDescent="0.25">
      <c r="A157" s="126"/>
      <c r="B157" s="79" t="s">
        <v>261</v>
      </c>
      <c r="C157" s="35">
        <v>1592</v>
      </c>
      <c r="D157" s="35">
        <v>38890</v>
      </c>
    </row>
    <row r="158" spans="1:4" x14ac:dyDescent="0.25">
      <c r="A158" s="126"/>
      <c r="B158" s="115" t="s">
        <v>562</v>
      </c>
      <c r="C158" s="35"/>
      <c r="D158" s="35"/>
    </row>
    <row r="159" spans="1:4" x14ac:dyDescent="0.25">
      <c r="A159" s="126"/>
      <c r="B159" s="116" t="s">
        <v>562</v>
      </c>
      <c r="C159" s="35">
        <v>0</v>
      </c>
      <c r="D159" s="35">
        <v>2</v>
      </c>
    </row>
    <row r="160" spans="1:4" x14ac:dyDescent="0.25">
      <c r="A160" s="126"/>
      <c r="B160" s="78" t="s">
        <v>262</v>
      </c>
      <c r="C160" s="92"/>
      <c r="D160" s="92"/>
    </row>
    <row r="161" spans="1:4" x14ac:dyDescent="0.25">
      <c r="A161" s="126"/>
      <c r="B161" s="79" t="s">
        <v>263</v>
      </c>
      <c r="C161" s="35">
        <v>2356</v>
      </c>
      <c r="D161" s="35">
        <v>331771</v>
      </c>
    </row>
    <row r="162" spans="1:4" x14ac:dyDescent="0.25">
      <c r="A162" s="126"/>
      <c r="B162" s="78" t="s">
        <v>264</v>
      </c>
      <c r="C162" s="92"/>
      <c r="D162" s="92"/>
    </row>
    <row r="163" spans="1:4" x14ac:dyDescent="0.25">
      <c r="A163" s="126"/>
      <c r="B163" s="79" t="s">
        <v>265</v>
      </c>
      <c r="C163" s="35">
        <v>316</v>
      </c>
      <c r="D163" s="35">
        <v>29976</v>
      </c>
    </row>
    <row r="164" spans="1:4" x14ac:dyDescent="0.25">
      <c r="A164" s="126"/>
      <c r="B164" s="78" t="s">
        <v>266</v>
      </c>
      <c r="C164" s="92"/>
      <c r="D164" s="92"/>
    </row>
    <row r="165" spans="1:4" x14ac:dyDescent="0.25">
      <c r="A165" s="126"/>
      <c r="B165" s="79" t="s">
        <v>243</v>
      </c>
      <c r="C165" s="35">
        <v>1220</v>
      </c>
      <c r="D165" s="35">
        <v>55168</v>
      </c>
    </row>
    <row r="166" spans="1:4" x14ac:dyDescent="0.25">
      <c r="A166" s="126"/>
      <c r="B166" s="78" t="s">
        <v>267</v>
      </c>
      <c r="C166" s="92"/>
      <c r="D166" s="92"/>
    </row>
    <row r="167" spans="1:4" x14ac:dyDescent="0.25">
      <c r="A167" s="126"/>
      <c r="B167" s="79" t="s">
        <v>268</v>
      </c>
      <c r="C167" s="35">
        <v>1618</v>
      </c>
      <c r="D167" s="35">
        <v>50684</v>
      </c>
    </row>
    <row r="168" spans="1:4" x14ac:dyDescent="0.25">
      <c r="A168" s="126"/>
      <c r="B168" s="79" t="s">
        <v>269</v>
      </c>
      <c r="C168" s="35">
        <v>5698</v>
      </c>
      <c r="D168" s="35">
        <v>181188</v>
      </c>
    </row>
    <row r="169" spans="1:4" x14ac:dyDescent="0.25">
      <c r="A169" s="126"/>
      <c r="B169" s="79" t="s">
        <v>270</v>
      </c>
      <c r="C169" s="35">
        <v>0</v>
      </c>
      <c r="D169" s="35">
        <v>15389</v>
      </c>
    </row>
    <row r="170" spans="1:4" x14ac:dyDescent="0.25">
      <c r="A170" s="126"/>
      <c r="B170" s="78" t="s">
        <v>271</v>
      </c>
      <c r="C170" s="92"/>
      <c r="D170" s="92"/>
    </row>
    <row r="171" spans="1:4" x14ac:dyDescent="0.25">
      <c r="A171" s="126"/>
      <c r="B171" s="79" t="s">
        <v>272</v>
      </c>
      <c r="C171" s="35">
        <v>30</v>
      </c>
      <c r="D171" s="35">
        <v>4297</v>
      </c>
    </row>
    <row r="172" spans="1:4" x14ac:dyDescent="0.25">
      <c r="A172" s="126"/>
      <c r="B172" s="115" t="s">
        <v>495</v>
      </c>
      <c r="C172" s="35"/>
      <c r="D172" s="35"/>
    </row>
    <row r="173" spans="1:4" x14ac:dyDescent="0.25">
      <c r="A173" s="126"/>
      <c r="B173" s="116" t="s">
        <v>495</v>
      </c>
      <c r="C173" s="35">
        <v>0</v>
      </c>
      <c r="D173" s="35">
        <v>80</v>
      </c>
    </row>
    <row r="174" spans="1:4" x14ac:dyDescent="0.25">
      <c r="A174" s="126"/>
      <c r="B174" s="78" t="s">
        <v>273</v>
      </c>
      <c r="C174" s="92"/>
      <c r="D174" s="92"/>
    </row>
    <row r="175" spans="1:4" x14ac:dyDescent="0.25">
      <c r="A175" s="126"/>
      <c r="B175" s="79" t="s">
        <v>274</v>
      </c>
      <c r="C175" s="35">
        <v>923</v>
      </c>
      <c r="D175" s="35">
        <v>30204</v>
      </c>
    </row>
    <row r="176" spans="1:4" x14ac:dyDescent="0.25">
      <c r="A176" s="126"/>
      <c r="B176" s="115" t="s">
        <v>496</v>
      </c>
      <c r="C176" s="35"/>
      <c r="D176" s="35"/>
    </row>
    <row r="177" spans="1:4" x14ac:dyDescent="0.25">
      <c r="A177" s="126"/>
      <c r="B177" s="116" t="s">
        <v>496</v>
      </c>
      <c r="C177" s="35">
        <v>18</v>
      </c>
      <c r="D177" s="35">
        <v>280</v>
      </c>
    </row>
    <row r="178" spans="1:4" x14ac:dyDescent="0.25">
      <c r="A178" s="126"/>
      <c r="B178" s="115" t="s">
        <v>563</v>
      </c>
      <c r="C178" s="36"/>
      <c r="D178" s="36"/>
    </row>
    <row r="179" spans="1:4" x14ac:dyDescent="0.25">
      <c r="A179" s="126"/>
      <c r="B179" s="116" t="s">
        <v>564</v>
      </c>
      <c r="C179" s="35">
        <v>159</v>
      </c>
      <c r="D179" s="35">
        <v>3429</v>
      </c>
    </row>
    <row r="180" spans="1:4" x14ac:dyDescent="0.25">
      <c r="A180" s="126"/>
      <c r="B180" s="78" t="s">
        <v>275</v>
      </c>
      <c r="C180" s="92"/>
      <c r="D180" s="92"/>
    </row>
    <row r="181" spans="1:4" x14ac:dyDescent="0.25">
      <c r="A181" s="126"/>
      <c r="B181" s="79" t="s">
        <v>276</v>
      </c>
      <c r="C181" s="35">
        <v>0</v>
      </c>
      <c r="D181" s="35">
        <v>3064</v>
      </c>
    </row>
    <row r="182" spans="1:4" x14ac:dyDescent="0.25">
      <c r="A182" s="126"/>
      <c r="B182" s="78" t="s">
        <v>277</v>
      </c>
      <c r="C182" s="92"/>
      <c r="D182" s="92"/>
    </row>
    <row r="183" spans="1:4" x14ac:dyDescent="0.25">
      <c r="A183" s="126"/>
      <c r="B183" s="79" t="s">
        <v>278</v>
      </c>
      <c r="C183" s="35">
        <v>13328</v>
      </c>
      <c r="D183" s="35">
        <v>305926</v>
      </c>
    </row>
    <row r="184" spans="1:4" x14ac:dyDescent="0.25">
      <c r="A184" s="126"/>
      <c r="B184" s="78" t="s">
        <v>279</v>
      </c>
      <c r="C184" s="92"/>
      <c r="D184" s="92"/>
    </row>
    <row r="185" spans="1:4" ht="30" x14ac:dyDescent="0.25">
      <c r="A185" s="126"/>
      <c r="B185" s="79" t="s">
        <v>280</v>
      </c>
      <c r="C185" s="35">
        <v>0</v>
      </c>
      <c r="D185" s="35">
        <v>2538</v>
      </c>
    </row>
    <row r="186" spans="1:4" x14ac:dyDescent="0.25">
      <c r="A186" s="126"/>
      <c r="B186" s="78" t="s">
        <v>281</v>
      </c>
      <c r="C186" s="92"/>
      <c r="D186" s="92"/>
    </row>
    <row r="187" spans="1:4" x14ac:dyDescent="0.25">
      <c r="A187" s="126"/>
      <c r="B187" s="79" t="s">
        <v>282</v>
      </c>
      <c r="C187" s="35">
        <v>0</v>
      </c>
      <c r="D187" s="35">
        <v>737</v>
      </c>
    </row>
    <row r="188" spans="1:4" x14ac:dyDescent="0.25">
      <c r="A188" s="126"/>
      <c r="B188" s="78" t="s">
        <v>283</v>
      </c>
      <c r="C188" s="36"/>
      <c r="D188" s="36"/>
    </row>
    <row r="189" spans="1:4" x14ac:dyDescent="0.25">
      <c r="A189" s="126"/>
      <c r="B189" s="79" t="s">
        <v>284</v>
      </c>
      <c r="C189" s="35">
        <v>377</v>
      </c>
      <c r="D189" s="35">
        <v>6073</v>
      </c>
    </row>
    <row r="190" spans="1:4" x14ac:dyDescent="0.25">
      <c r="A190" s="126"/>
      <c r="B190" s="115" t="s">
        <v>497</v>
      </c>
      <c r="C190" s="35"/>
      <c r="D190" s="35"/>
    </row>
    <row r="191" spans="1:4" x14ac:dyDescent="0.25">
      <c r="A191" s="126"/>
      <c r="B191" s="116" t="s">
        <v>497</v>
      </c>
      <c r="C191" s="35">
        <v>0</v>
      </c>
      <c r="D191" s="35">
        <v>42</v>
      </c>
    </row>
    <row r="192" spans="1:4" x14ac:dyDescent="0.25">
      <c r="A192" s="126"/>
      <c r="B192" s="78" t="s">
        <v>285</v>
      </c>
      <c r="C192" s="35"/>
      <c r="D192" s="35"/>
    </row>
    <row r="193" spans="1:4" x14ac:dyDescent="0.25">
      <c r="A193" s="126"/>
      <c r="B193" s="79" t="s">
        <v>286</v>
      </c>
      <c r="C193" s="35">
        <v>11</v>
      </c>
      <c r="D193" s="35">
        <v>8190</v>
      </c>
    </row>
    <row r="194" spans="1:4" x14ac:dyDescent="0.25">
      <c r="A194" s="126"/>
      <c r="B194" s="78" t="s">
        <v>287</v>
      </c>
      <c r="C194" s="36"/>
      <c r="D194" s="36"/>
    </row>
    <row r="195" spans="1:4" x14ac:dyDescent="0.25">
      <c r="A195" s="126"/>
      <c r="B195" s="79" t="s">
        <v>288</v>
      </c>
      <c r="C195" s="35">
        <v>506</v>
      </c>
      <c r="D195" s="35">
        <v>16751</v>
      </c>
    </row>
    <row r="196" spans="1:4" x14ac:dyDescent="0.25">
      <c r="A196" s="126"/>
      <c r="B196" s="78" t="s">
        <v>289</v>
      </c>
      <c r="C196" s="36"/>
      <c r="D196" s="36"/>
    </row>
    <row r="197" spans="1:4" x14ac:dyDescent="0.25">
      <c r="A197" s="126"/>
      <c r="B197" s="79" t="s">
        <v>290</v>
      </c>
      <c r="C197" s="35">
        <v>0</v>
      </c>
      <c r="D197" s="35">
        <v>823</v>
      </c>
    </row>
    <row r="198" spans="1:4" x14ac:dyDescent="0.25">
      <c r="A198" s="126"/>
      <c r="B198" s="78" t="s">
        <v>291</v>
      </c>
      <c r="C198" s="92"/>
      <c r="D198" s="92"/>
    </row>
    <row r="199" spans="1:4" x14ac:dyDescent="0.25">
      <c r="A199" s="126"/>
      <c r="B199" s="79" t="s">
        <v>292</v>
      </c>
      <c r="C199" s="35">
        <v>4399</v>
      </c>
      <c r="D199" s="35">
        <v>85017</v>
      </c>
    </row>
    <row r="200" spans="1:4" x14ac:dyDescent="0.25">
      <c r="A200" s="126"/>
      <c r="B200" s="78" t="s">
        <v>293</v>
      </c>
      <c r="C200" s="92"/>
      <c r="D200" s="92"/>
    </row>
    <row r="201" spans="1:4" x14ac:dyDescent="0.25">
      <c r="A201" s="126"/>
      <c r="B201" s="79" t="s">
        <v>294</v>
      </c>
      <c r="C201" s="35">
        <v>0</v>
      </c>
      <c r="D201" s="35">
        <v>15716</v>
      </c>
    </row>
    <row r="202" spans="1:4" x14ac:dyDescent="0.25">
      <c r="A202" s="126"/>
      <c r="B202" s="78" t="s">
        <v>295</v>
      </c>
      <c r="C202" s="92"/>
      <c r="D202" s="92"/>
    </row>
    <row r="203" spans="1:4" x14ac:dyDescent="0.25">
      <c r="A203" s="126"/>
      <c r="B203" s="79" t="s">
        <v>296</v>
      </c>
      <c r="C203" s="35">
        <v>0</v>
      </c>
      <c r="D203" s="35">
        <v>3445</v>
      </c>
    </row>
    <row r="204" spans="1:4" x14ac:dyDescent="0.25">
      <c r="A204" s="126"/>
      <c r="B204" s="115" t="s">
        <v>498</v>
      </c>
      <c r="C204" s="35"/>
      <c r="D204" s="35"/>
    </row>
    <row r="205" spans="1:4" x14ac:dyDescent="0.25">
      <c r="A205" s="126"/>
      <c r="B205" s="116" t="s">
        <v>499</v>
      </c>
      <c r="C205" s="35">
        <v>0</v>
      </c>
      <c r="D205" s="35">
        <v>51</v>
      </c>
    </row>
    <row r="206" spans="1:4" x14ac:dyDescent="0.25">
      <c r="A206" s="126"/>
      <c r="B206" s="78" t="s">
        <v>297</v>
      </c>
      <c r="C206" s="92"/>
      <c r="D206" s="92"/>
    </row>
    <row r="207" spans="1:4" x14ac:dyDescent="0.25">
      <c r="A207" s="126"/>
      <c r="B207" s="79" t="s">
        <v>298</v>
      </c>
      <c r="C207" s="35">
        <v>0</v>
      </c>
      <c r="D207" s="35">
        <v>1294</v>
      </c>
    </row>
    <row r="208" spans="1:4" x14ac:dyDescent="0.25">
      <c r="A208" s="126"/>
      <c r="B208" s="115" t="s">
        <v>500</v>
      </c>
      <c r="C208" s="35"/>
      <c r="D208" s="35"/>
    </row>
    <row r="209" spans="1:4" x14ac:dyDescent="0.25">
      <c r="A209" s="126"/>
      <c r="B209" s="116" t="s">
        <v>501</v>
      </c>
      <c r="C209" s="35">
        <v>109</v>
      </c>
      <c r="D209" s="35">
        <v>2477</v>
      </c>
    </row>
    <row r="210" spans="1:4" x14ac:dyDescent="0.25">
      <c r="A210" s="126"/>
      <c r="B210" s="78" t="s">
        <v>299</v>
      </c>
      <c r="C210" s="92"/>
      <c r="D210" s="92"/>
    </row>
    <row r="211" spans="1:4" x14ac:dyDescent="0.25">
      <c r="A211" s="126"/>
      <c r="B211" s="79" t="s">
        <v>300</v>
      </c>
      <c r="C211" s="35">
        <v>366</v>
      </c>
      <c r="D211" s="35">
        <v>3902</v>
      </c>
    </row>
    <row r="212" spans="1:4" x14ac:dyDescent="0.25">
      <c r="A212" s="126"/>
      <c r="B212" s="115" t="s">
        <v>502</v>
      </c>
      <c r="C212" s="36"/>
      <c r="D212" s="36"/>
    </row>
    <row r="213" spans="1:4" x14ac:dyDescent="0.25">
      <c r="A213" s="126"/>
      <c r="B213" s="116" t="s">
        <v>503</v>
      </c>
      <c r="C213" s="35">
        <v>0</v>
      </c>
      <c r="D213" s="35">
        <v>61</v>
      </c>
    </row>
    <row r="214" spans="1:4" x14ac:dyDescent="0.25">
      <c r="A214" s="126"/>
      <c r="B214" s="115" t="s">
        <v>504</v>
      </c>
      <c r="C214" s="35"/>
      <c r="D214" s="35"/>
    </row>
    <row r="215" spans="1:4" x14ac:dyDescent="0.25">
      <c r="A215" s="126"/>
      <c r="B215" s="116" t="s">
        <v>505</v>
      </c>
      <c r="C215" s="35">
        <v>0</v>
      </c>
      <c r="D215" s="35">
        <v>55</v>
      </c>
    </row>
    <row r="216" spans="1:4" x14ac:dyDescent="0.25">
      <c r="A216" s="126"/>
      <c r="B216" s="115" t="s">
        <v>506</v>
      </c>
      <c r="C216" s="35"/>
      <c r="D216" s="35"/>
    </row>
    <row r="217" spans="1:4" x14ac:dyDescent="0.25">
      <c r="A217" s="126"/>
      <c r="B217" s="116" t="s">
        <v>507</v>
      </c>
      <c r="C217" s="35">
        <v>0</v>
      </c>
      <c r="D217" s="35">
        <v>55</v>
      </c>
    </row>
    <row r="218" spans="1:4" x14ac:dyDescent="0.25">
      <c r="A218" s="126"/>
      <c r="B218" s="78" t="s">
        <v>301</v>
      </c>
      <c r="C218" s="92"/>
      <c r="D218" s="92"/>
    </row>
    <row r="219" spans="1:4" x14ac:dyDescent="0.25">
      <c r="A219" s="126"/>
      <c r="B219" s="79" t="s">
        <v>302</v>
      </c>
      <c r="C219" s="35">
        <v>0</v>
      </c>
      <c r="D219" s="35">
        <v>90079</v>
      </c>
    </row>
    <row r="220" spans="1:4" x14ac:dyDescent="0.25">
      <c r="A220" s="126"/>
      <c r="B220" s="78" t="s">
        <v>303</v>
      </c>
      <c r="C220" s="36"/>
      <c r="D220" s="36"/>
    </row>
    <row r="221" spans="1:4" x14ac:dyDescent="0.25">
      <c r="A221" s="126"/>
      <c r="B221" s="79" t="s">
        <v>304</v>
      </c>
      <c r="C221" s="35">
        <v>0</v>
      </c>
      <c r="D221" s="35">
        <v>727</v>
      </c>
    </row>
    <row r="222" spans="1:4" x14ac:dyDescent="0.25">
      <c r="A222" s="126"/>
      <c r="B222" s="78" t="s">
        <v>305</v>
      </c>
      <c r="C222" s="36"/>
      <c r="D222" s="36"/>
    </row>
    <row r="223" spans="1:4" x14ac:dyDescent="0.25">
      <c r="A223" s="126"/>
      <c r="B223" s="79" t="s">
        <v>306</v>
      </c>
      <c r="C223" s="35">
        <v>0</v>
      </c>
      <c r="D223" s="35">
        <v>9302</v>
      </c>
    </row>
    <row r="224" spans="1:4" x14ac:dyDescent="0.25">
      <c r="A224" s="126"/>
      <c r="B224" s="78" t="s">
        <v>307</v>
      </c>
      <c r="C224" s="36"/>
      <c r="D224" s="36"/>
    </row>
    <row r="225" spans="1:4" x14ac:dyDescent="0.25">
      <c r="A225" s="126"/>
      <c r="B225" s="79" t="s">
        <v>308</v>
      </c>
      <c r="C225" s="35">
        <v>363</v>
      </c>
      <c r="D225" s="35">
        <v>2302</v>
      </c>
    </row>
    <row r="226" spans="1:4" x14ac:dyDescent="0.25">
      <c r="A226" s="123"/>
      <c r="B226" s="115" t="s">
        <v>508</v>
      </c>
      <c r="C226" s="36"/>
      <c r="D226" s="36"/>
    </row>
    <row r="227" spans="1:4" x14ac:dyDescent="0.25">
      <c r="A227" s="123"/>
      <c r="B227" s="116" t="s">
        <v>509</v>
      </c>
      <c r="C227" s="35">
        <v>9</v>
      </c>
      <c r="D227" s="35">
        <v>17</v>
      </c>
    </row>
    <row r="228" spans="1:4" x14ac:dyDescent="0.25">
      <c r="A228" s="123"/>
      <c r="B228" s="80" t="s">
        <v>65</v>
      </c>
      <c r="C228" s="89">
        <f>SUM(C144:C227)</f>
        <v>36743</v>
      </c>
      <c r="D228" s="89">
        <f>SUM(D144:D227)</f>
        <v>1416521</v>
      </c>
    </row>
    <row r="229" spans="1:4" x14ac:dyDescent="0.25">
      <c r="A229" s="66"/>
      <c r="B229" s="82"/>
      <c r="C229" s="91"/>
      <c r="D229" s="91"/>
    </row>
    <row r="230" spans="1:4" x14ac:dyDescent="0.25">
      <c r="A230" s="123" t="s">
        <v>11</v>
      </c>
      <c r="B230" s="78" t="s">
        <v>309</v>
      </c>
      <c r="C230" s="92"/>
      <c r="D230" s="92"/>
    </row>
    <row r="231" spans="1:4" x14ac:dyDescent="0.25">
      <c r="A231" s="123"/>
      <c r="B231" s="79" t="s">
        <v>310</v>
      </c>
      <c r="C231" s="88"/>
      <c r="D231" s="88"/>
    </row>
    <row r="232" spans="1:4" x14ac:dyDescent="0.25">
      <c r="A232" s="123"/>
      <c r="B232" s="116" t="s">
        <v>510</v>
      </c>
      <c r="C232" s="35">
        <v>0</v>
      </c>
      <c r="D232" s="35">
        <v>1103</v>
      </c>
    </row>
    <row r="233" spans="1:4" x14ac:dyDescent="0.25">
      <c r="A233" s="123"/>
      <c r="B233" s="116" t="s">
        <v>511</v>
      </c>
      <c r="C233" s="35">
        <v>0</v>
      </c>
      <c r="D233" s="35">
        <v>30</v>
      </c>
    </row>
    <row r="234" spans="1:4" x14ac:dyDescent="0.25">
      <c r="A234" s="123"/>
      <c r="B234" s="116" t="s">
        <v>512</v>
      </c>
      <c r="C234" s="35">
        <v>0</v>
      </c>
      <c r="D234" s="35">
        <v>47</v>
      </c>
    </row>
    <row r="235" spans="1:4" x14ac:dyDescent="0.25">
      <c r="A235" s="123"/>
      <c r="B235" s="79" t="s">
        <v>311</v>
      </c>
      <c r="C235" s="35">
        <v>0</v>
      </c>
      <c r="D235" s="35">
        <v>10839</v>
      </c>
    </row>
    <row r="236" spans="1:4" x14ac:dyDescent="0.25">
      <c r="A236" s="123"/>
      <c r="B236" s="79" t="s">
        <v>312</v>
      </c>
      <c r="C236" s="35">
        <v>1467</v>
      </c>
      <c r="D236" s="35">
        <v>132762</v>
      </c>
    </row>
    <row r="237" spans="1:4" x14ac:dyDescent="0.25">
      <c r="A237" s="123"/>
      <c r="B237" s="115" t="s">
        <v>565</v>
      </c>
      <c r="C237" s="35"/>
      <c r="D237" s="35"/>
    </row>
    <row r="238" spans="1:4" x14ac:dyDescent="0.25">
      <c r="A238" s="123"/>
      <c r="B238" s="116" t="s">
        <v>566</v>
      </c>
      <c r="C238" s="35">
        <v>0</v>
      </c>
      <c r="D238" s="35">
        <v>10</v>
      </c>
    </row>
    <row r="239" spans="1:4" x14ac:dyDescent="0.25">
      <c r="A239" s="123"/>
      <c r="B239" s="78" t="s">
        <v>313</v>
      </c>
      <c r="C239" s="92"/>
      <c r="D239" s="92"/>
    </row>
    <row r="240" spans="1:4" x14ac:dyDescent="0.25">
      <c r="A240" s="123"/>
      <c r="B240" s="79" t="s">
        <v>314</v>
      </c>
      <c r="C240" s="35">
        <v>0</v>
      </c>
      <c r="D240" s="35">
        <v>12910</v>
      </c>
    </row>
    <row r="241" spans="1:4" x14ac:dyDescent="0.25">
      <c r="A241" s="123"/>
      <c r="B241" s="78" t="s">
        <v>315</v>
      </c>
      <c r="C241" s="92"/>
      <c r="D241" s="92"/>
    </row>
    <row r="242" spans="1:4" x14ac:dyDescent="0.25">
      <c r="A242" s="123"/>
      <c r="B242" s="79" t="s">
        <v>316</v>
      </c>
      <c r="C242" s="35">
        <v>25</v>
      </c>
      <c r="D242" s="35">
        <v>1159</v>
      </c>
    </row>
    <row r="243" spans="1:4" x14ac:dyDescent="0.25">
      <c r="A243" s="123"/>
      <c r="B243" s="115" t="s">
        <v>513</v>
      </c>
      <c r="C243" s="36"/>
      <c r="D243" s="36"/>
    </row>
    <row r="244" spans="1:4" x14ac:dyDescent="0.25">
      <c r="A244" s="123"/>
      <c r="B244" s="116" t="s">
        <v>514</v>
      </c>
      <c r="C244" s="35">
        <v>286</v>
      </c>
      <c r="D244" s="35">
        <v>7813</v>
      </c>
    </row>
    <row r="245" spans="1:4" x14ac:dyDescent="0.25">
      <c r="A245" s="123"/>
      <c r="B245" s="78" t="s">
        <v>317</v>
      </c>
      <c r="C245" s="92"/>
      <c r="D245" s="92"/>
    </row>
    <row r="246" spans="1:4" x14ac:dyDescent="0.25">
      <c r="A246" s="123"/>
      <c r="B246" s="79" t="s">
        <v>318</v>
      </c>
      <c r="C246" s="35">
        <v>595</v>
      </c>
      <c r="D246" s="35">
        <v>12145</v>
      </c>
    </row>
    <row r="247" spans="1:4" x14ac:dyDescent="0.25">
      <c r="A247" s="123"/>
      <c r="B247" s="115" t="s">
        <v>515</v>
      </c>
      <c r="C247" s="35"/>
      <c r="D247" s="35"/>
    </row>
    <row r="248" spans="1:4" x14ac:dyDescent="0.25">
      <c r="A248" s="123"/>
      <c r="B248" s="116" t="s">
        <v>516</v>
      </c>
      <c r="C248" s="35">
        <v>0</v>
      </c>
      <c r="D248" s="35">
        <v>66</v>
      </c>
    </row>
    <row r="249" spans="1:4" x14ac:dyDescent="0.25">
      <c r="A249" s="123"/>
      <c r="B249" s="78" t="s">
        <v>319</v>
      </c>
      <c r="C249" s="92"/>
      <c r="D249" s="92"/>
    </row>
    <row r="250" spans="1:4" x14ac:dyDescent="0.25">
      <c r="A250" s="123"/>
      <c r="B250" s="79" t="s">
        <v>320</v>
      </c>
      <c r="C250" s="35">
        <v>21</v>
      </c>
      <c r="D250" s="35">
        <v>31108</v>
      </c>
    </row>
    <row r="251" spans="1:4" x14ac:dyDescent="0.25">
      <c r="A251" s="123"/>
      <c r="B251" s="78" t="s">
        <v>321</v>
      </c>
      <c r="C251" s="92"/>
      <c r="D251" s="92"/>
    </row>
    <row r="252" spans="1:4" x14ac:dyDescent="0.25">
      <c r="A252" s="123"/>
      <c r="B252" s="79" t="s">
        <v>322</v>
      </c>
      <c r="C252" s="35">
        <v>0</v>
      </c>
      <c r="D252" s="35">
        <v>5403</v>
      </c>
    </row>
    <row r="253" spans="1:4" x14ac:dyDescent="0.25">
      <c r="A253" s="123"/>
      <c r="B253" s="78" t="s">
        <v>11</v>
      </c>
      <c r="C253" s="92"/>
      <c r="D253" s="92"/>
    </row>
    <row r="254" spans="1:4" x14ac:dyDescent="0.25">
      <c r="A254" s="123"/>
      <c r="B254" s="79" t="s">
        <v>323</v>
      </c>
      <c r="C254" s="35">
        <v>9913</v>
      </c>
      <c r="D254" s="35">
        <v>163806</v>
      </c>
    </row>
    <row r="255" spans="1:4" x14ac:dyDescent="0.25">
      <c r="A255" s="123"/>
      <c r="B255" s="78" t="s">
        <v>324</v>
      </c>
      <c r="C255" s="92"/>
      <c r="D255" s="92"/>
    </row>
    <row r="256" spans="1:4" x14ac:dyDescent="0.25">
      <c r="A256" s="123"/>
      <c r="B256" s="79" t="s">
        <v>325</v>
      </c>
      <c r="C256" s="35">
        <v>9973</v>
      </c>
      <c r="D256" s="35">
        <v>258286</v>
      </c>
    </row>
    <row r="257" spans="1:4" x14ac:dyDescent="0.25">
      <c r="A257" s="123"/>
      <c r="B257" s="78" t="s">
        <v>326</v>
      </c>
      <c r="C257" s="36"/>
      <c r="D257" s="36"/>
    </row>
    <row r="258" spans="1:4" x14ac:dyDescent="0.25">
      <c r="A258" s="123"/>
      <c r="B258" s="79" t="s">
        <v>327</v>
      </c>
      <c r="C258" s="35">
        <v>0</v>
      </c>
      <c r="D258" s="35">
        <v>569</v>
      </c>
    </row>
    <row r="259" spans="1:4" x14ac:dyDescent="0.25">
      <c r="A259" s="123"/>
      <c r="B259" s="78" t="s">
        <v>328</v>
      </c>
      <c r="C259" s="36"/>
      <c r="D259" s="36"/>
    </row>
    <row r="260" spans="1:4" x14ac:dyDescent="0.25">
      <c r="A260" s="123"/>
      <c r="B260" s="79" t="s">
        <v>329</v>
      </c>
      <c r="C260" s="35">
        <v>1711</v>
      </c>
      <c r="D260" s="35">
        <v>99401</v>
      </c>
    </row>
    <row r="261" spans="1:4" x14ac:dyDescent="0.25">
      <c r="A261" s="123"/>
      <c r="B261" s="115" t="s">
        <v>517</v>
      </c>
      <c r="C261" s="36"/>
      <c r="D261" s="36"/>
    </row>
    <row r="262" spans="1:4" x14ac:dyDescent="0.25">
      <c r="A262" s="123"/>
      <c r="B262" s="116" t="s">
        <v>518</v>
      </c>
      <c r="C262" s="35">
        <v>0</v>
      </c>
      <c r="D262" s="35">
        <v>73</v>
      </c>
    </row>
    <row r="263" spans="1:4" x14ac:dyDescent="0.25">
      <c r="A263" s="123"/>
      <c r="B263" s="78" t="s">
        <v>330</v>
      </c>
      <c r="C263" s="92"/>
      <c r="D263" s="92"/>
    </row>
    <row r="264" spans="1:4" x14ac:dyDescent="0.25">
      <c r="A264" s="123"/>
      <c r="B264" s="79" t="s">
        <v>331</v>
      </c>
      <c r="C264" s="35">
        <v>0</v>
      </c>
      <c r="D264" s="35">
        <v>17387</v>
      </c>
    </row>
    <row r="265" spans="1:4" x14ac:dyDescent="0.25">
      <c r="A265" s="123"/>
      <c r="B265" s="78" t="s">
        <v>332</v>
      </c>
      <c r="C265" s="36"/>
      <c r="D265" s="36"/>
    </row>
    <row r="266" spans="1:4" x14ac:dyDescent="0.25">
      <c r="A266" s="123"/>
      <c r="B266" s="79" t="s">
        <v>333</v>
      </c>
      <c r="C266" s="35">
        <v>0</v>
      </c>
      <c r="D266" s="35">
        <v>2583</v>
      </c>
    </row>
    <row r="267" spans="1:4" x14ac:dyDescent="0.25">
      <c r="A267" s="123"/>
      <c r="B267" s="115" t="s">
        <v>519</v>
      </c>
      <c r="C267" s="35"/>
      <c r="D267" s="35"/>
    </row>
    <row r="268" spans="1:4" x14ac:dyDescent="0.25">
      <c r="A268" s="123"/>
      <c r="B268" s="116" t="s">
        <v>520</v>
      </c>
      <c r="C268" s="35">
        <v>27</v>
      </c>
      <c r="D268" s="35">
        <v>669</v>
      </c>
    </row>
    <row r="269" spans="1:4" x14ac:dyDescent="0.25">
      <c r="A269" s="123"/>
      <c r="B269" s="78" t="s">
        <v>334</v>
      </c>
      <c r="C269" s="92"/>
      <c r="D269" s="92"/>
    </row>
    <row r="270" spans="1:4" x14ac:dyDescent="0.25">
      <c r="A270" s="123"/>
      <c r="B270" s="79" t="s">
        <v>335</v>
      </c>
      <c r="C270" s="35">
        <v>0</v>
      </c>
      <c r="D270" s="35">
        <v>2422</v>
      </c>
    </row>
    <row r="271" spans="1:4" x14ac:dyDescent="0.25">
      <c r="A271" s="123"/>
      <c r="B271" s="78" t="s">
        <v>336</v>
      </c>
      <c r="C271" s="92"/>
      <c r="D271" s="92"/>
    </row>
    <row r="272" spans="1:4" x14ac:dyDescent="0.25">
      <c r="A272" s="123"/>
      <c r="B272" s="79" t="s">
        <v>337</v>
      </c>
      <c r="C272" s="35">
        <v>0</v>
      </c>
      <c r="D272" s="35">
        <v>29383</v>
      </c>
    </row>
    <row r="273" spans="1:4" x14ac:dyDescent="0.25">
      <c r="A273" s="123"/>
      <c r="B273" s="115" t="s">
        <v>521</v>
      </c>
      <c r="C273" s="36"/>
      <c r="D273" s="36"/>
    </row>
    <row r="274" spans="1:4" x14ac:dyDescent="0.25">
      <c r="A274" s="123"/>
      <c r="B274" s="116" t="s">
        <v>522</v>
      </c>
      <c r="C274" s="35">
        <v>0</v>
      </c>
      <c r="D274" s="35">
        <v>89</v>
      </c>
    </row>
    <row r="275" spans="1:4" x14ac:dyDescent="0.25">
      <c r="A275" s="123"/>
      <c r="B275" s="80" t="s">
        <v>65</v>
      </c>
      <c r="C275" s="89">
        <f>SUM(C230:C272)</f>
        <v>24018</v>
      </c>
      <c r="D275" s="89">
        <f>SUM(D230:D274)</f>
        <v>790063</v>
      </c>
    </row>
    <row r="276" spans="1:4" x14ac:dyDescent="0.25">
      <c r="A276" s="81"/>
      <c r="B276" s="82"/>
      <c r="C276" s="91"/>
      <c r="D276" s="91"/>
    </row>
    <row r="277" spans="1:4" x14ac:dyDescent="0.25">
      <c r="A277" s="126" t="s">
        <v>12</v>
      </c>
      <c r="B277" s="78" t="s">
        <v>201</v>
      </c>
      <c r="C277" s="92"/>
      <c r="D277" s="92"/>
    </row>
    <row r="278" spans="1:4" x14ac:dyDescent="0.25">
      <c r="A278" s="126"/>
      <c r="B278" s="79" t="s">
        <v>338</v>
      </c>
      <c r="C278" s="88"/>
      <c r="D278" s="88"/>
    </row>
    <row r="279" spans="1:4" x14ac:dyDescent="0.25">
      <c r="A279" s="126"/>
      <c r="B279" s="79" t="s">
        <v>339</v>
      </c>
      <c r="C279" s="35">
        <v>0</v>
      </c>
      <c r="D279" s="35">
        <v>695892</v>
      </c>
    </row>
    <row r="280" spans="1:4" x14ac:dyDescent="0.25">
      <c r="A280" s="126"/>
      <c r="B280" s="79" t="s">
        <v>340</v>
      </c>
      <c r="C280" s="35">
        <v>31527</v>
      </c>
      <c r="D280" s="35">
        <v>134862</v>
      </c>
    </row>
    <row r="281" spans="1:4" x14ac:dyDescent="0.25">
      <c r="A281" s="126"/>
      <c r="B281" s="79" t="s">
        <v>341</v>
      </c>
      <c r="C281" s="35">
        <v>0</v>
      </c>
      <c r="D281" s="35">
        <v>220941</v>
      </c>
    </row>
    <row r="282" spans="1:4" x14ac:dyDescent="0.25">
      <c r="A282" s="126"/>
      <c r="B282" s="79" t="s">
        <v>342</v>
      </c>
      <c r="C282" s="35">
        <v>58920</v>
      </c>
      <c r="D282" s="35">
        <v>1351704</v>
      </c>
    </row>
    <row r="283" spans="1:4" x14ac:dyDescent="0.25">
      <c r="A283" s="126"/>
      <c r="B283" s="116" t="s">
        <v>523</v>
      </c>
      <c r="C283" s="35">
        <v>0</v>
      </c>
      <c r="D283" s="35">
        <v>78</v>
      </c>
    </row>
    <row r="284" spans="1:4" x14ac:dyDescent="0.25">
      <c r="A284" s="126"/>
      <c r="B284" s="116" t="s">
        <v>524</v>
      </c>
      <c r="C284" s="35">
        <v>0</v>
      </c>
      <c r="D284" s="35">
        <v>895</v>
      </c>
    </row>
    <row r="285" spans="1:4" x14ac:dyDescent="0.25">
      <c r="A285" s="126"/>
      <c r="B285" s="115" t="s">
        <v>525</v>
      </c>
      <c r="C285" s="35"/>
      <c r="D285" s="35"/>
    </row>
    <row r="286" spans="1:4" x14ac:dyDescent="0.25">
      <c r="A286" s="126"/>
      <c r="B286" s="116" t="s">
        <v>526</v>
      </c>
      <c r="C286" s="35">
        <v>0</v>
      </c>
      <c r="D286" s="35">
        <v>27</v>
      </c>
    </row>
    <row r="287" spans="1:4" x14ac:dyDescent="0.25">
      <c r="A287" s="126"/>
      <c r="B287" s="78" t="s">
        <v>343</v>
      </c>
      <c r="C287" s="92"/>
      <c r="D287" s="92"/>
    </row>
    <row r="288" spans="1:4" x14ac:dyDescent="0.25">
      <c r="A288" s="126"/>
      <c r="B288" s="79" t="s">
        <v>344</v>
      </c>
      <c r="C288" s="35">
        <v>0</v>
      </c>
      <c r="D288" s="35">
        <v>2641</v>
      </c>
    </row>
    <row r="289" spans="1:4" x14ac:dyDescent="0.25">
      <c r="A289" s="126"/>
      <c r="B289" s="78" t="s">
        <v>240</v>
      </c>
      <c r="C289" s="92"/>
      <c r="D289" s="92"/>
    </row>
    <row r="290" spans="1:4" x14ac:dyDescent="0.25">
      <c r="A290" s="126"/>
      <c r="B290" s="79" t="s">
        <v>241</v>
      </c>
      <c r="C290" s="35">
        <v>4397</v>
      </c>
      <c r="D290" s="35">
        <v>97541</v>
      </c>
    </row>
    <row r="291" spans="1:4" x14ac:dyDescent="0.25">
      <c r="A291" s="126"/>
      <c r="B291" s="78" t="s">
        <v>345</v>
      </c>
      <c r="C291" s="92"/>
      <c r="D291" s="92"/>
    </row>
    <row r="292" spans="1:4" x14ac:dyDescent="0.25">
      <c r="A292" s="126"/>
      <c r="B292" s="79" t="s">
        <v>346</v>
      </c>
      <c r="C292" s="35">
        <v>0</v>
      </c>
      <c r="D292" s="35">
        <v>91586</v>
      </c>
    </row>
    <row r="293" spans="1:4" x14ac:dyDescent="0.25">
      <c r="A293" s="126"/>
      <c r="B293" s="116" t="s">
        <v>527</v>
      </c>
      <c r="C293" s="35">
        <v>161</v>
      </c>
      <c r="D293" s="35">
        <v>4047</v>
      </c>
    </row>
    <row r="294" spans="1:4" x14ac:dyDescent="0.25">
      <c r="A294" s="126"/>
      <c r="B294" s="79" t="s">
        <v>347</v>
      </c>
      <c r="C294" s="35">
        <v>8685</v>
      </c>
      <c r="D294" s="35">
        <v>250852</v>
      </c>
    </row>
    <row r="295" spans="1:4" x14ac:dyDescent="0.25">
      <c r="A295" s="126"/>
      <c r="B295" s="116" t="s">
        <v>528</v>
      </c>
      <c r="C295" s="35">
        <v>0</v>
      </c>
      <c r="D295" s="35">
        <v>12</v>
      </c>
    </row>
    <row r="296" spans="1:4" x14ac:dyDescent="0.25">
      <c r="A296" s="126"/>
      <c r="B296" s="116" t="s">
        <v>529</v>
      </c>
      <c r="C296" s="35">
        <v>0</v>
      </c>
      <c r="D296" s="35">
        <v>90</v>
      </c>
    </row>
    <row r="297" spans="1:4" x14ac:dyDescent="0.25">
      <c r="A297" s="126"/>
      <c r="B297" s="78" t="s">
        <v>348</v>
      </c>
      <c r="C297" s="92"/>
      <c r="D297" s="92"/>
    </row>
    <row r="298" spans="1:4" x14ac:dyDescent="0.25">
      <c r="A298" s="126"/>
      <c r="B298" s="79" t="s">
        <v>349</v>
      </c>
      <c r="C298" s="35">
        <v>6498</v>
      </c>
      <c r="D298" s="35">
        <v>506891</v>
      </c>
    </row>
    <row r="299" spans="1:4" x14ac:dyDescent="0.25">
      <c r="A299" s="126"/>
      <c r="B299" s="79" t="s">
        <v>567</v>
      </c>
      <c r="C299" s="35">
        <v>21724</v>
      </c>
      <c r="D299" s="35">
        <v>526570</v>
      </c>
    </row>
    <row r="300" spans="1:4" x14ac:dyDescent="0.25">
      <c r="A300" s="126"/>
      <c r="B300" s="79" t="s">
        <v>350</v>
      </c>
      <c r="C300" s="35">
        <v>7165</v>
      </c>
      <c r="D300" s="35">
        <v>319726</v>
      </c>
    </row>
    <row r="301" spans="1:4" x14ac:dyDescent="0.25">
      <c r="A301" s="126"/>
      <c r="B301" s="79" t="s">
        <v>351</v>
      </c>
      <c r="C301" s="35">
        <v>0</v>
      </c>
      <c r="D301" s="35">
        <v>8090</v>
      </c>
    </row>
    <row r="302" spans="1:4" x14ac:dyDescent="0.25">
      <c r="A302" s="126"/>
      <c r="B302" s="79" t="s">
        <v>352</v>
      </c>
      <c r="C302" s="35">
        <v>477</v>
      </c>
      <c r="D302" s="35">
        <v>16740</v>
      </c>
    </row>
    <row r="303" spans="1:4" x14ac:dyDescent="0.25">
      <c r="A303" s="126"/>
      <c r="B303" s="79" t="s">
        <v>353</v>
      </c>
      <c r="C303" s="35">
        <v>0</v>
      </c>
      <c r="D303" s="35">
        <v>12894</v>
      </c>
    </row>
    <row r="304" spans="1:4" x14ac:dyDescent="0.25">
      <c r="A304" s="126"/>
      <c r="B304" s="116" t="s">
        <v>530</v>
      </c>
      <c r="C304" s="35">
        <v>0</v>
      </c>
      <c r="D304" s="35">
        <v>47</v>
      </c>
    </row>
    <row r="305" spans="1:4" x14ac:dyDescent="0.25">
      <c r="A305" s="126"/>
      <c r="B305" s="80" t="s">
        <v>65</v>
      </c>
      <c r="C305" s="89">
        <f>SUM(C277:C304)</f>
        <v>139554</v>
      </c>
      <c r="D305" s="89">
        <f>SUM(D277:D304)</f>
        <v>4242126</v>
      </c>
    </row>
    <row r="306" spans="1:4" x14ac:dyDescent="0.25">
      <c r="A306" s="66"/>
      <c r="B306" s="82"/>
      <c r="C306" s="91"/>
      <c r="D306" s="91"/>
    </row>
    <row r="307" spans="1:4" x14ac:dyDescent="0.25">
      <c r="A307" s="136" t="s">
        <v>13</v>
      </c>
      <c r="B307" s="69" t="s">
        <v>354</v>
      </c>
      <c r="C307" s="93"/>
      <c r="D307" s="93"/>
    </row>
    <row r="308" spans="1:4" x14ac:dyDescent="0.25">
      <c r="A308" s="136"/>
      <c r="B308" s="86" t="s">
        <v>355</v>
      </c>
      <c r="C308" s="88">
        <v>66627</v>
      </c>
      <c r="D308" s="88">
        <v>441212</v>
      </c>
    </row>
    <row r="309" spans="1:4" x14ac:dyDescent="0.25">
      <c r="A309" s="136"/>
      <c r="B309" s="80" t="s">
        <v>65</v>
      </c>
      <c r="C309" s="89">
        <f>SUM(C307:C308)</f>
        <v>66627</v>
      </c>
      <c r="D309" s="89">
        <f>SUM(D307:D308)</f>
        <v>441212</v>
      </c>
    </row>
    <row r="310" spans="1:4" x14ac:dyDescent="0.25">
      <c r="A310" s="66"/>
      <c r="B310" s="82"/>
      <c r="C310" s="91"/>
      <c r="D310" s="91"/>
    </row>
    <row r="311" spans="1:4" x14ac:dyDescent="0.25">
      <c r="A311" s="123" t="s">
        <v>32</v>
      </c>
      <c r="B311" s="78" t="s">
        <v>356</v>
      </c>
      <c r="C311" s="92"/>
      <c r="D311" s="92"/>
    </row>
    <row r="312" spans="1:4" x14ac:dyDescent="0.25">
      <c r="A312" s="123"/>
      <c r="B312" s="79" t="s">
        <v>357</v>
      </c>
      <c r="C312" s="35">
        <v>0</v>
      </c>
      <c r="D312" s="35">
        <v>3989</v>
      </c>
    </row>
    <row r="313" spans="1:4" x14ac:dyDescent="0.25">
      <c r="A313" s="123"/>
      <c r="B313" s="78" t="s">
        <v>358</v>
      </c>
      <c r="C313" s="92"/>
      <c r="D313" s="92"/>
    </row>
    <row r="314" spans="1:4" x14ac:dyDescent="0.25">
      <c r="A314" s="123"/>
      <c r="B314" s="79" t="s">
        <v>568</v>
      </c>
      <c r="C314" s="35">
        <v>0</v>
      </c>
      <c r="D314" s="35">
        <v>24083</v>
      </c>
    </row>
    <row r="315" spans="1:4" x14ac:dyDescent="0.25">
      <c r="A315" s="123"/>
      <c r="B315" s="79" t="s">
        <v>569</v>
      </c>
      <c r="C315" s="35">
        <v>631</v>
      </c>
      <c r="D315" s="35">
        <v>116823</v>
      </c>
    </row>
    <row r="316" spans="1:4" x14ac:dyDescent="0.25">
      <c r="A316" s="123"/>
      <c r="B316" s="78" t="s">
        <v>359</v>
      </c>
      <c r="C316" s="92"/>
      <c r="D316" s="92"/>
    </row>
    <row r="317" spans="1:4" x14ac:dyDescent="0.25">
      <c r="A317" s="123"/>
      <c r="B317" s="79" t="s">
        <v>360</v>
      </c>
      <c r="C317" s="35">
        <v>0</v>
      </c>
      <c r="D317" s="35">
        <v>41374</v>
      </c>
    </row>
    <row r="318" spans="1:4" x14ac:dyDescent="0.25">
      <c r="A318" s="123"/>
      <c r="B318" s="78" t="s">
        <v>361</v>
      </c>
      <c r="C318" s="92"/>
      <c r="D318" s="92"/>
    </row>
    <row r="319" spans="1:4" x14ac:dyDescent="0.25">
      <c r="A319" s="123"/>
      <c r="B319" s="79" t="s">
        <v>362</v>
      </c>
      <c r="C319" s="35">
        <v>23139</v>
      </c>
      <c r="D319" s="35">
        <v>865313</v>
      </c>
    </row>
    <row r="320" spans="1:4" x14ac:dyDescent="0.25">
      <c r="A320" s="123"/>
      <c r="B320" s="78" t="s">
        <v>363</v>
      </c>
      <c r="C320" s="92"/>
      <c r="D320" s="92"/>
    </row>
    <row r="321" spans="1:4" x14ac:dyDescent="0.25">
      <c r="A321" s="123"/>
      <c r="B321" s="79" t="s">
        <v>364</v>
      </c>
      <c r="C321" s="35">
        <v>1</v>
      </c>
      <c r="D321" s="35">
        <v>38142</v>
      </c>
    </row>
    <row r="322" spans="1:4" x14ac:dyDescent="0.25">
      <c r="A322" s="123"/>
      <c r="B322" s="78" t="s">
        <v>365</v>
      </c>
      <c r="C322" s="92"/>
      <c r="D322" s="92"/>
    </row>
    <row r="323" spans="1:4" x14ac:dyDescent="0.25">
      <c r="A323" s="123"/>
      <c r="B323" s="79" t="s">
        <v>366</v>
      </c>
      <c r="C323" s="35">
        <v>0</v>
      </c>
      <c r="D323" s="35">
        <v>37423</v>
      </c>
    </row>
    <row r="324" spans="1:4" x14ac:dyDescent="0.25">
      <c r="A324" s="123"/>
      <c r="B324" s="78" t="s">
        <v>367</v>
      </c>
      <c r="C324" s="92"/>
      <c r="D324" s="92"/>
    </row>
    <row r="325" spans="1:4" x14ac:dyDescent="0.25">
      <c r="A325" s="123"/>
      <c r="B325" s="79" t="s">
        <v>368</v>
      </c>
      <c r="C325" s="35">
        <v>18</v>
      </c>
      <c r="D325" s="35">
        <v>4068</v>
      </c>
    </row>
    <row r="326" spans="1:4" x14ac:dyDescent="0.25">
      <c r="A326" s="123"/>
      <c r="B326" s="115" t="s">
        <v>531</v>
      </c>
      <c r="C326" s="36"/>
      <c r="D326" s="36"/>
    </row>
    <row r="327" spans="1:4" x14ac:dyDescent="0.25">
      <c r="A327" s="123"/>
      <c r="B327" s="116" t="s">
        <v>532</v>
      </c>
      <c r="C327" s="35">
        <v>0</v>
      </c>
      <c r="D327" s="35">
        <v>51</v>
      </c>
    </row>
    <row r="328" spans="1:4" x14ac:dyDescent="0.25">
      <c r="A328" s="123"/>
      <c r="B328" s="78" t="s">
        <v>369</v>
      </c>
      <c r="C328" s="92"/>
      <c r="D328" s="92"/>
    </row>
    <row r="329" spans="1:4" x14ac:dyDescent="0.25">
      <c r="A329" s="123"/>
      <c r="B329" s="79" t="s">
        <v>370</v>
      </c>
      <c r="C329" s="35">
        <v>2638</v>
      </c>
      <c r="D329" s="35">
        <v>44942</v>
      </c>
    </row>
    <row r="330" spans="1:4" x14ac:dyDescent="0.25">
      <c r="A330" s="123"/>
      <c r="B330" s="115" t="s">
        <v>533</v>
      </c>
      <c r="C330" s="36"/>
      <c r="D330" s="36"/>
    </row>
    <row r="331" spans="1:4" x14ac:dyDescent="0.25">
      <c r="A331" s="123"/>
      <c r="B331" s="116" t="s">
        <v>534</v>
      </c>
      <c r="C331" s="35">
        <v>97</v>
      </c>
      <c r="D331" s="35">
        <v>611</v>
      </c>
    </row>
    <row r="332" spans="1:4" x14ac:dyDescent="0.25">
      <c r="A332" s="123"/>
      <c r="B332" s="78" t="s">
        <v>371</v>
      </c>
      <c r="C332" s="92"/>
      <c r="D332" s="92"/>
    </row>
    <row r="333" spans="1:4" x14ac:dyDescent="0.25">
      <c r="A333" s="123"/>
      <c r="B333" s="79" t="s">
        <v>372</v>
      </c>
      <c r="C333" s="35">
        <v>3185</v>
      </c>
      <c r="D333" s="35">
        <v>65680</v>
      </c>
    </row>
    <row r="334" spans="1:4" x14ac:dyDescent="0.25">
      <c r="A334" s="123"/>
      <c r="B334" s="80" t="s">
        <v>65</v>
      </c>
      <c r="C334" s="89">
        <f>SUM(C311:C333)</f>
        <v>29709</v>
      </c>
      <c r="D334" s="89">
        <f>SUM(D311:D333)</f>
        <v>1242499</v>
      </c>
    </row>
    <row r="335" spans="1:4" x14ac:dyDescent="0.25">
      <c r="A335" s="87"/>
      <c r="B335" s="82"/>
      <c r="C335" s="91"/>
      <c r="D335" s="91"/>
    </row>
    <row r="336" spans="1:4" x14ac:dyDescent="0.25">
      <c r="A336" s="126" t="s">
        <v>16</v>
      </c>
      <c r="B336" s="78" t="s">
        <v>135</v>
      </c>
      <c r="C336" s="92"/>
      <c r="D336" s="92"/>
    </row>
    <row r="337" spans="1:4" x14ac:dyDescent="0.25">
      <c r="A337" s="126"/>
      <c r="B337" s="79" t="s">
        <v>373</v>
      </c>
      <c r="C337" s="35">
        <v>2252</v>
      </c>
      <c r="D337" s="35">
        <v>50267</v>
      </c>
    </row>
    <row r="338" spans="1:4" x14ac:dyDescent="0.25">
      <c r="A338" s="126"/>
      <c r="B338" s="78" t="s">
        <v>136</v>
      </c>
      <c r="C338" s="36"/>
      <c r="D338" s="36"/>
    </row>
    <row r="339" spans="1:4" x14ac:dyDescent="0.25">
      <c r="A339" s="126"/>
      <c r="B339" s="79" t="s">
        <v>374</v>
      </c>
      <c r="C339" s="35">
        <v>0</v>
      </c>
      <c r="D339" s="35">
        <v>6183</v>
      </c>
    </row>
    <row r="340" spans="1:4" x14ac:dyDescent="0.25">
      <c r="A340" s="126"/>
      <c r="B340" s="115" t="s">
        <v>535</v>
      </c>
      <c r="C340" s="35"/>
      <c r="D340" s="35"/>
    </row>
    <row r="341" spans="1:4" x14ac:dyDescent="0.25">
      <c r="A341" s="126"/>
      <c r="B341" s="116" t="s">
        <v>536</v>
      </c>
      <c r="C341" s="35">
        <v>0</v>
      </c>
      <c r="D341" s="35">
        <v>55</v>
      </c>
    </row>
    <row r="342" spans="1:4" x14ac:dyDescent="0.25">
      <c r="A342" s="126"/>
      <c r="B342" s="78" t="s">
        <v>137</v>
      </c>
      <c r="C342" s="92"/>
      <c r="D342" s="92"/>
    </row>
    <row r="343" spans="1:4" x14ac:dyDescent="0.25">
      <c r="A343" s="126"/>
      <c r="B343" s="79" t="s">
        <v>375</v>
      </c>
      <c r="C343" s="35">
        <v>10495</v>
      </c>
      <c r="D343" s="35">
        <v>289880</v>
      </c>
    </row>
    <row r="344" spans="1:4" x14ac:dyDescent="0.25">
      <c r="A344" s="123"/>
      <c r="B344" s="80" t="s">
        <v>65</v>
      </c>
      <c r="C344" s="89">
        <f>SUM(C336:C343)</f>
        <v>12747</v>
      </c>
      <c r="D344" s="89">
        <f t="shared" ref="D344" si="4">SUM(D336:D343)</f>
        <v>346385</v>
      </c>
    </row>
    <row r="345" spans="1:4" x14ac:dyDescent="0.25">
      <c r="A345" s="87"/>
      <c r="B345" s="82"/>
      <c r="C345" s="91"/>
      <c r="D345" s="91"/>
    </row>
    <row r="346" spans="1:4" x14ac:dyDescent="0.25">
      <c r="A346" s="126" t="s">
        <v>17</v>
      </c>
      <c r="B346" s="78" t="s">
        <v>376</v>
      </c>
      <c r="C346" s="92"/>
      <c r="D346" s="92"/>
    </row>
    <row r="347" spans="1:4" x14ac:dyDescent="0.25">
      <c r="A347" s="126"/>
      <c r="B347" s="79" t="s">
        <v>377</v>
      </c>
      <c r="C347" s="35">
        <v>0</v>
      </c>
      <c r="D347" s="35">
        <v>11155</v>
      </c>
    </row>
    <row r="348" spans="1:4" x14ac:dyDescent="0.25">
      <c r="A348" s="126"/>
      <c r="B348" s="78" t="s">
        <v>378</v>
      </c>
      <c r="C348" s="36"/>
      <c r="D348" s="36"/>
    </row>
    <row r="349" spans="1:4" x14ac:dyDescent="0.25">
      <c r="A349" s="126"/>
      <c r="B349" s="79" t="s">
        <v>379</v>
      </c>
      <c r="C349" s="35">
        <v>90</v>
      </c>
      <c r="D349" s="35">
        <v>5462</v>
      </c>
    </row>
    <row r="350" spans="1:4" x14ac:dyDescent="0.25">
      <c r="A350" s="126"/>
      <c r="B350" s="78" t="s">
        <v>380</v>
      </c>
      <c r="C350" s="36"/>
      <c r="D350" s="36"/>
    </row>
    <row r="351" spans="1:4" x14ac:dyDescent="0.25">
      <c r="A351" s="126"/>
      <c r="B351" s="79" t="s">
        <v>381</v>
      </c>
      <c r="C351" s="35">
        <v>0</v>
      </c>
      <c r="D351" s="35">
        <v>5226</v>
      </c>
    </row>
    <row r="352" spans="1:4" x14ac:dyDescent="0.25">
      <c r="A352" s="123"/>
      <c r="B352" s="115" t="s">
        <v>17</v>
      </c>
      <c r="C352" s="36"/>
      <c r="D352" s="36"/>
    </row>
    <row r="353" spans="1:4" x14ac:dyDescent="0.25">
      <c r="A353" s="123"/>
      <c r="B353" s="116" t="s">
        <v>537</v>
      </c>
      <c r="C353" s="35">
        <v>235</v>
      </c>
      <c r="D353" s="35">
        <v>1263</v>
      </c>
    </row>
    <row r="354" spans="1:4" x14ac:dyDescent="0.25">
      <c r="A354" s="123"/>
      <c r="B354" s="80" t="s">
        <v>65</v>
      </c>
      <c r="C354" s="89">
        <f>SUM(C346:C353)</f>
        <v>325</v>
      </c>
      <c r="D354" s="89">
        <f>SUM(D346:D353)</f>
        <v>23106</v>
      </c>
    </row>
    <row r="355" spans="1:4" x14ac:dyDescent="0.25">
      <c r="A355" s="87"/>
      <c r="B355" s="82"/>
      <c r="C355" s="91"/>
      <c r="D355" s="91"/>
    </row>
    <row r="356" spans="1:4" x14ac:dyDescent="0.25">
      <c r="A356" s="126" t="s">
        <v>33</v>
      </c>
      <c r="B356" s="78" t="s">
        <v>382</v>
      </c>
      <c r="C356" s="92"/>
      <c r="D356" s="92"/>
    </row>
    <row r="357" spans="1:4" ht="19.5" customHeight="1" x14ac:dyDescent="0.25">
      <c r="A357" s="126"/>
      <c r="B357" s="79" t="s">
        <v>383</v>
      </c>
      <c r="C357" s="35">
        <v>1671</v>
      </c>
      <c r="D357" s="35">
        <v>220943</v>
      </c>
    </row>
    <row r="358" spans="1:4" x14ac:dyDescent="0.25">
      <c r="A358" s="126"/>
      <c r="B358" s="78" t="s">
        <v>384</v>
      </c>
      <c r="C358" s="36"/>
      <c r="D358" s="36"/>
    </row>
    <row r="359" spans="1:4" ht="16.5" customHeight="1" x14ac:dyDescent="0.25">
      <c r="A359" s="126"/>
      <c r="B359" s="79" t="s">
        <v>383</v>
      </c>
      <c r="C359" s="35">
        <v>2144</v>
      </c>
      <c r="D359" s="35">
        <v>39768</v>
      </c>
    </row>
    <row r="360" spans="1:4" x14ac:dyDescent="0.25">
      <c r="A360" s="126"/>
      <c r="B360" s="78" t="s">
        <v>385</v>
      </c>
      <c r="C360" s="36"/>
      <c r="D360" s="36"/>
    </row>
    <row r="361" spans="1:4" x14ac:dyDescent="0.25">
      <c r="A361" s="126"/>
      <c r="B361" s="79" t="s">
        <v>386</v>
      </c>
      <c r="C361" s="35">
        <v>806</v>
      </c>
      <c r="D361" s="35">
        <v>23537</v>
      </c>
    </row>
    <row r="362" spans="1:4" x14ac:dyDescent="0.25">
      <c r="A362" s="126"/>
      <c r="B362" s="78" t="s">
        <v>387</v>
      </c>
      <c r="C362" s="36"/>
      <c r="D362" s="36"/>
    </row>
    <row r="363" spans="1:4" ht="18" customHeight="1" x14ac:dyDescent="0.25">
      <c r="A363" s="126"/>
      <c r="B363" s="79" t="s">
        <v>383</v>
      </c>
      <c r="C363" s="35">
        <v>0</v>
      </c>
      <c r="D363" s="35">
        <v>18265</v>
      </c>
    </row>
    <row r="364" spans="1:4" x14ac:dyDescent="0.25">
      <c r="A364" s="126"/>
      <c r="B364" s="78" t="s">
        <v>388</v>
      </c>
      <c r="C364" s="36"/>
      <c r="D364" s="36"/>
    </row>
    <row r="365" spans="1:4" x14ac:dyDescent="0.25">
      <c r="A365" s="126"/>
      <c r="B365" s="79" t="s">
        <v>389</v>
      </c>
      <c r="C365" s="35">
        <v>0</v>
      </c>
      <c r="D365" s="35">
        <v>7482</v>
      </c>
    </row>
    <row r="366" spans="1:4" x14ac:dyDescent="0.25">
      <c r="A366" s="126"/>
      <c r="B366" s="78" t="s">
        <v>390</v>
      </c>
      <c r="C366" s="36"/>
      <c r="D366" s="36"/>
    </row>
    <row r="367" spans="1:4" x14ac:dyDescent="0.25">
      <c r="A367" s="126"/>
      <c r="B367" s="79" t="s">
        <v>391</v>
      </c>
      <c r="C367" s="35">
        <v>51</v>
      </c>
      <c r="D367" s="35">
        <v>50944</v>
      </c>
    </row>
    <row r="368" spans="1:4" x14ac:dyDescent="0.25">
      <c r="A368" s="126"/>
      <c r="B368" s="78" t="s">
        <v>392</v>
      </c>
      <c r="C368" s="36"/>
      <c r="D368" s="36"/>
    </row>
    <row r="369" spans="1:4" x14ac:dyDescent="0.25">
      <c r="A369" s="126"/>
      <c r="B369" s="79" t="s">
        <v>393</v>
      </c>
      <c r="C369" s="35">
        <v>3158</v>
      </c>
      <c r="D369" s="35">
        <v>21594</v>
      </c>
    </row>
    <row r="370" spans="1:4" x14ac:dyDescent="0.25">
      <c r="A370" s="126"/>
      <c r="B370" s="78" t="s">
        <v>394</v>
      </c>
      <c r="C370" s="36"/>
      <c r="D370" s="36"/>
    </row>
    <row r="371" spans="1:4" x14ac:dyDescent="0.25">
      <c r="A371" s="126"/>
      <c r="B371" s="79" t="s">
        <v>395</v>
      </c>
      <c r="C371" s="35">
        <v>0</v>
      </c>
      <c r="D371" s="35">
        <v>28204</v>
      </c>
    </row>
    <row r="372" spans="1:4" x14ac:dyDescent="0.25">
      <c r="A372" s="126"/>
      <c r="B372" s="78" t="s">
        <v>396</v>
      </c>
      <c r="C372" s="36"/>
      <c r="D372" s="36"/>
    </row>
    <row r="373" spans="1:4" x14ac:dyDescent="0.25">
      <c r="A373" s="126"/>
      <c r="B373" s="79" t="s">
        <v>397</v>
      </c>
      <c r="C373" s="35">
        <v>0</v>
      </c>
      <c r="D373" s="35">
        <v>3764</v>
      </c>
    </row>
    <row r="374" spans="1:4" x14ac:dyDescent="0.25">
      <c r="A374" s="126"/>
      <c r="B374" s="78" t="s">
        <v>398</v>
      </c>
      <c r="C374" s="36"/>
      <c r="D374" s="36"/>
    </row>
    <row r="375" spans="1:4" x14ac:dyDescent="0.25">
      <c r="A375" s="126"/>
      <c r="B375" s="79" t="s">
        <v>399</v>
      </c>
      <c r="C375" s="35">
        <v>497</v>
      </c>
      <c r="D375" s="35">
        <v>7861</v>
      </c>
    </row>
    <row r="376" spans="1:4" x14ac:dyDescent="0.25">
      <c r="A376" s="126"/>
      <c r="B376" s="78" t="s">
        <v>400</v>
      </c>
      <c r="C376" s="36"/>
      <c r="D376" s="36"/>
    </row>
    <row r="377" spans="1:4" x14ac:dyDescent="0.25">
      <c r="A377" s="126"/>
      <c r="B377" s="79" t="s">
        <v>401</v>
      </c>
      <c r="C377" s="35">
        <v>19872</v>
      </c>
      <c r="D377" s="35">
        <v>571988</v>
      </c>
    </row>
    <row r="378" spans="1:4" x14ac:dyDescent="0.25">
      <c r="A378" s="126"/>
      <c r="B378" s="78" t="s">
        <v>570</v>
      </c>
      <c r="C378" s="36"/>
      <c r="D378" s="36"/>
    </row>
    <row r="379" spans="1:4" x14ac:dyDescent="0.25">
      <c r="A379" s="126"/>
      <c r="B379" s="79" t="s">
        <v>571</v>
      </c>
      <c r="C379" s="35">
        <v>14706</v>
      </c>
      <c r="D379" s="35">
        <v>652835</v>
      </c>
    </row>
    <row r="380" spans="1:4" x14ac:dyDescent="0.25">
      <c r="A380" s="126"/>
      <c r="B380" s="78" t="s">
        <v>402</v>
      </c>
      <c r="C380" s="92"/>
      <c r="D380" s="92"/>
    </row>
    <row r="381" spans="1:4" x14ac:dyDescent="0.25">
      <c r="A381" s="126"/>
      <c r="B381" s="79" t="s">
        <v>403</v>
      </c>
      <c r="C381" s="35">
        <v>1612</v>
      </c>
      <c r="D381" s="35">
        <f>189553+3</f>
        <v>189556</v>
      </c>
    </row>
    <row r="382" spans="1:4" x14ac:dyDescent="0.25">
      <c r="A382" s="126"/>
      <c r="B382" s="79" t="s">
        <v>404</v>
      </c>
      <c r="C382" s="35">
        <v>10</v>
      </c>
      <c r="D382" s="35">
        <v>84054</v>
      </c>
    </row>
    <row r="383" spans="1:4" x14ac:dyDescent="0.25">
      <c r="A383" s="126"/>
      <c r="B383" s="78" t="s">
        <v>405</v>
      </c>
      <c r="C383" s="36"/>
      <c r="D383" s="36"/>
    </row>
    <row r="384" spans="1:4" x14ac:dyDescent="0.25">
      <c r="A384" s="126"/>
      <c r="B384" s="79" t="s">
        <v>406</v>
      </c>
      <c r="C384" s="35">
        <v>0</v>
      </c>
      <c r="D384" s="35">
        <v>8503</v>
      </c>
    </row>
    <row r="385" spans="1:4" x14ac:dyDescent="0.25">
      <c r="A385" s="126"/>
      <c r="B385" s="78" t="s">
        <v>365</v>
      </c>
      <c r="C385" s="36"/>
      <c r="D385" s="36"/>
    </row>
    <row r="386" spans="1:4" x14ac:dyDescent="0.25">
      <c r="A386" s="126"/>
      <c r="B386" s="79" t="s">
        <v>366</v>
      </c>
      <c r="C386" s="35">
        <v>0</v>
      </c>
      <c r="D386" s="35">
        <v>876</v>
      </c>
    </row>
    <row r="387" spans="1:4" x14ac:dyDescent="0.25">
      <c r="A387" s="126"/>
      <c r="B387" s="78" t="s">
        <v>407</v>
      </c>
      <c r="C387" s="36"/>
      <c r="D387" s="36"/>
    </row>
    <row r="388" spans="1:4" x14ac:dyDescent="0.25">
      <c r="A388" s="126"/>
      <c r="B388" s="79" t="s">
        <v>408</v>
      </c>
      <c r="C388" s="35">
        <v>0</v>
      </c>
      <c r="D388" s="35">
        <v>5633</v>
      </c>
    </row>
    <row r="389" spans="1:4" x14ac:dyDescent="0.25">
      <c r="A389" s="126"/>
      <c r="B389" s="78" t="s">
        <v>409</v>
      </c>
      <c r="C389" s="36"/>
      <c r="D389" s="36"/>
    </row>
    <row r="390" spans="1:4" x14ac:dyDescent="0.25">
      <c r="A390" s="126"/>
      <c r="B390" s="79" t="s">
        <v>410</v>
      </c>
      <c r="C390" s="35">
        <v>587</v>
      </c>
      <c r="D390" s="35">
        <v>37670</v>
      </c>
    </row>
    <row r="391" spans="1:4" x14ac:dyDescent="0.25">
      <c r="A391" s="126"/>
      <c r="B391" s="78" t="s">
        <v>411</v>
      </c>
      <c r="C391" s="36"/>
      <c r="D391" s="36"/>
    </row>
    <row r="392" spans="1:4" x14ac:dyDescent="0.25">
      <c r="A392" s="126"/>
      <c r="B392" s="79" t="s">
        <v>412</v>
      </c>
      <c r="C392" s="35">
        <v>959</v>
      </c>
      <c r="D392" s="35">
        <v>14986</v>
      </c>
    </row>
    <row r="393" spans="1:4" x14ac:dyDescent="0.25">
      <c r="A393" s="126"/>
      <c r="B393" s="115" t="s">
        <v>538</v>
      </c>
      <c r="C393" s="35"/>
      <c r="D393" s="35"/>
    </row>
    <row r="394" spans="1:4" x14ac:dyDescent="0.25">
      <c r="A394" s="126"/>
      <c r="B394" s="116" t="s">
        <v>539</v>
      </c>
      <c r="C394" s="35">
        <v>0</v>
      </c>
      <c r="D394" s="35">
        <v>60</v>
      </c>
    </row>
    <row r="395" spans="1:4" x14ac:dyDescent="0.25">
      <c r="A395" s="126"/>
      <c r="B395" s="78" t="s">
        <v>413</v>
      </c>
      <c r="C395" s="92"/>
      <c r="D395" s="92"/>
    </row>
    <row r="396" spans="1:4" x14ac:dyDescent="0.25">
      <c r="A396" s="126"/>
      <c r="B396" s="79" t="s">
        <v>414</v>
      </c>
      <c r="C396" s="35">
        <v>409</v>
      </c>
      <c r="D396" s="35">
        <v>55179</v>
      </c>
    </row>
    <row r="397" spans="1:4" x14ac:dyDescent="0.25">
      <c r="A397" s="126"/>
      <c r="B397" s="78" t="s">
        <v>207</v>
      </c>
      <c r="C397" s="36"/>
      <c r="D397" s="36"/>
    </row>
    <row r="398" spans="1:4" x14ac:dyDescent="0.25">
      <c r="A398" s="126"/>
      <c r="B398" s="79" t="s">
        <v>415</v>
      </c>
      <c r="C398" s="35">
        <v>889</v>
      </c>
      <c r="D398" s="35">
        <v>9983</v>
      </c>
    </row>
    <row r="399" spans="1:4" x14ac:dyDescent="0.25">
      <c r="A399" s="126"/>
      <c r="B399" s="78" t="s">
        <v>416</v>
      </c>
      <c r="C399" s="36"/>
      <c r="D399" s="36"/>
    </row>
    <row r="400" spans="1:4" x14ac:dyDescent="0.25">
      <c r="A400" s="126"/>
      <c r="B400" s="79" t="s">
        <v>417</v>
      </c>
      <c r="C400" s="35">
        <v>2579</v>
      </c>
      <c r="D400" s="35">
        <v>25846</v>
      </c>
    </row>
    <row r="401" spans="1:4" x14ac:dyDescent="0.25">
      <c r="A401" s="126"/>
      <c r="B401" s="78" t="s">
        <v>418</v>
      </c>
      <c r="C401" s="36"/>
      <c r="D401" s="36"/>
    </row>
    <row r="402" spans="1:4" x14ac:dyDescent="0.25">
      <c r="A402" s="126"/>
      <c r="B402" s="79" t="s">
        <v>419</v>
      </c>
      <c r="C402" s="35">
        <v>78</v>
      </c>
      <c r="D402" s="35">
        <v>149058</v>
      </c>
    </row>
    <row r="403" spans="1:4" x14ac:dyDescent="0.25">
      <c r="A403" s="126"/>
      <c r="B403" s="78" t="s">
        <v>420</v>
      </c>
      <c r="C403" s="36"/>
      <c r="D403" s="36"/>
    </row>
    <row r="404" spans="1:4" ht="17.25" customHeight="1" x14ac:dyDescent="0.25">
      <c r="A404" s="126"/>
      <c r="B404" s="79" t="s">
        <v>383</v>
      </c>
      <c r="C404" s="35">
        <v>1994</v>
      </c>
      <c r="D404" s="35">
        <v>32783</v>
      </c>
    </row>
    <row r="405" spans="1:4" x14ac:dyDescent="0.25">
      <c r="A405" s="126"/>
      <c r="B405" s="78" t="s">
        <v>421</v>
      </c>
      <c r="C405" s="36"/>
      <c r="D405" s="36"/>
    </row>
    <row r="406" spans="1:4" x14ac:dyDescent="0.25">
      <c r="A406" s="126"/>
      <c r="B406" s="79" t="s">
        <v>422</v>
      </c>
      <c r="C406" s="35">
        <v>0</v>
      </c>
      <c r="D406" s="35">
        <v>10493</v>
      </c>
    </row>
    <row r="407" spans="1:4" x14ac:dyDescent="0.25">
      <c r="A407" s="126"/>
      <c r="B407" s="78" t="s">
        <v>423</v>
      </c>
      <c r="C407" s="36"/>
      <c r="D407" s="36"/>
    </row>
    <row r="408" spans="1:4" x14ac:dyDescent="0.25">
      <c r="A408" s="126"/>
      <c r="B408" s="79" t="s">
        <v>424</v>
      </c>
      <c r="C408" s="35">
        <v>668</v>
      </c>
      <c r="D408" s="35">
        <v>37032</v>
      </c>
    </row>
    <row r="409" spans="1:4" x14ac:dyDescent="0.25">
      <c r="A409" s="126"/>
      <c r="B409" s="78" t="s">
        <v>425</v>
      </c>
      <c r="C409" s="36"/>
      <c r="D409" s="36"/>
    </row>
    <row r="410" spans="1:4" x14ac:dyDescent="0.25">
      <c r="A410" s="126"/>
      <c r="B410" s="79" t="s">
        <v>426</v>
      </c>
      <c r="C410" s="35">
        <v>1107</v>
      </c>
      <c r="D410" s="35">
        <v>14157</v>
      </c>
    </row>
    <row r="411" spans="1:4" x14ac:dyDescent="0.25">
      <c r="A411" s="126"/>
      <c r="B411" s="115" t="s">
        <v>540</v>
      </c>
      <c r="C411" s="35"/>
      <c r="D411" s="35"/>
    </row>
    <row r="412" spans="1:4" x14ac:dyDescent="0.25">
      <c r="A412" s="126"/>
      <c r="B412" s="116" t="s">
        <v>541</v>
      </c>
      <c r="C412" s="35">
        <v>0</v>
      </c>
      <c r="D412" s="35">
        <v>490</v>
      </c>
    </row>
    <row r="413" spans="1:4" x14ac:dyDescent="0.25">
      <c r="A413" s="126"/>
      <c r="B413" s="78" t="s">
        <v>572</v>
      </c>
      <c r="C413" s="92"/>
      <c r="D413" s="92"/>
    </row>
    <row r="414" spans="1:4" ht="14.25" customHeight="1" x14ac:dyDescent="0.25">
      <c r="A414" s="126"/>
      <c r="B414" s="79" t="s">
        <v>427</v>
      </c>
      <c r="C414" s="35">
        <v>213</v>
      </c>
      <c r="D414" s="35">
        <v>65562</v>
      </c>
    </row>
    <row r="415" spans="1:4" x14ac:dyDescent="0.25">
      <c r="A415" s="126"/>
      <c r="B415" s="78" t="s">
        <v>428</v>
      </c>
      <c r="C415" s="36"/>
      <c r="D415" s="36"/>
    </row>
    <row r="416" spans="1:4" ht="30" x14ac:dyDescent="0.25">
      <c r="A416" s="126"/>
      <c r="B416" s="79" t="s">
        <v>429</v>
      </c>
      <c r="C416" s="35">
        <v>539</v>
      </c>
      <c r="D416" s="35">
        <v>6316</v>
      </c>
    </row>
    <row r="417" spans="1:4" x14ac:dyDescent="0.25">
      <c r="A417" s="126"/>
      <c r="B417" s="78" t="s">
        <v>430</v>
      </c>
      <c r="C417" s="36"/>
      <c r="D417" s="36"/>
    </row>
    <row r="418" spans="1:4" x14ac:dyDescent="0.25">
      <c r="A418" s="126"/>
      <c r="B418" s="79" t="s">
        <v>431</v>
      </c>
      <c r="C418" s="35">
        <v>13780</v>
      </c>
      <c r="D418" s="35">
        <v>603423</v>
      </c>
    </row>
    <row r="419" spans="1:4" x14ac:dyDescent="0.25">
      <c r="A419" s="126"/>
      <c r="B419" s="78" t="s">
        <v>432</v>
      </c>
      <c r="C419" s="36"/>
      <c r="D419" s="36"/>
    </row>
    <row r="420" spans="1:4" ht="15.75" customHeight="1" x14ac:dyDescent="0.25">
      <c r="A420" s="126"/>
      <c r="B420" s="79" t="s">
        <v>383</v>
      </c>
      <c r="C420" s="35">
        <v>1346</v>
      </c>
      <c r="D420" s="35">
        <v>87091</v>
      </c>
    </row>
    <row r="421" spans="1:4" x14ac:dyDescent="0.25">
      <c r="A421" s="126"/>
      <c r="B421" s="78" t="s">
        <v>433</v>
      </c>
      <c r="C421" s="92"/>
      <c r="D421" s="92"/>
    </row>
    <row r="422" spans="1:4" x14ac:dyDescent="0.25">
      <c r="A422" s="126"/>
      <c r="B422" s="79" t="s">
        <v>434</v>
      </c>
      <c r="C422" s="35">
        <v>1914</v>
      </c>
      <c r="D422" s="35">
        <v>36806</v>
      </c>
    </row>
    <row r="423" spans="1:4" x14ac:dyDescent="0.25">
      <c r="A423" s="126"/>
      <c r="B423" s="78" t="s">
        <v>144</v>
      </c>
      <c r="C423" s="36"/>
      <c r="D423" s="36"/>
    </row>
    <row r="424" spans="1:4" x14ac:dyDescent="0.25">
      <c r="A424" s="126"/>
      <c r="B424" s="79" t="s">
        <v>435</v>
      </c>
      <c r="C424" s="35">
        <v>14999</v>
      </c>
      <c r="D424" s="35">
        <v>458956</v>
      </c>
    </row>
    <row r="425" spans="1:4" x14ac:dyDescent="0.25">
      <c r="A425" s="126"/>
      <c r="B425" s="78" t="s">
        <v>436</v>
      </c>
      <c r="C425" s="36"/>
      <c r="D425" s="36"/>
    </row>
    <row r="426" spans="1:4" x14ac:dyDescent="0.25">
      <c r="A426" s="126"/>
      <c r="B426" s="79" t="s">
        <v>573</v>
      </c>
      <c r="C426" s="35">
        <v>38</v>
      </c>
      <c r="D426" s="35">
        <v>90071</v>
      </c>
    </row>
    <row r="427" spans="1:4" x14ac:dyDescent="0.25">
      <c r="A427" s="126"/>
      <c r="B427" s="78" t="s">
        <v>437</v>
      </c>
      <c r="C427" s="36"/>
      <c r="D427" s="36"/>
    </row>
    <row r="428" spans="1:4" x14ac:dyDescent="0.25">
      <c r="A428" s="126"/>
      <c r="B428" s="79" t="s">
        <v>438</v>
      </c>
      <c r="C428" s="35">
        <v>0</v>
      </c>
      <c r="D428" s="35">
        <v>11388</v>
      </c>
    </row>
    <row r="429" spans="1:4" x14ac:dyDescent="0.25">
      <c r="A429" s="126"/>
      <c r="B429" s="78" t="s">
        <v>439</v>
      </c>
      <c r="C429" s="36"/>
      <c r="D429" s="36"/>
    </row>
    <row r="430" spans="1:4" x14ac:dyDescent="0.25">
      <c r="A430" s="126"/>
      <c r="B430" s="79" t="s">
        <v>440</v>
      </c>
      <c r="C430" s="35">
        <v>428</v>
      </c>
      <c r="D430" s="35">
        <v>28866</v>
      </c>
    </row>
    <row r="431" spans="1:4" x14ac:dyDescent="0.25">
      <c r="A431" s="126"/>
      <c r="B431" s="78" t="s">
        <v>441</v>
      </c>
      <c r="C431" s="36"/>
      <c r="D431" s="36"/>
    </row>
    <row r="432" spans="1:4" ht="17.25" customHeight="1" x14ac:dyDescent="0.25">
      <c r="A432" s="126"/>
      <c r="B432" s="79" t="s">
        <v>383</v>
      </c>
      <c r="C432" s="35">
        <v>3184</v>
      </c>
      <c r="D432" s="35">
        <v>61074</v>
      </c>
    </row>
    <row r="433" spans="1:4" x14ac:dyDescent="0.25">
      <c r="A433" s="126"/>
      <c r="B433" s="78" t="s">
        <v>442</v>
      </c>
      <c r="C433" s="36"/>
      <c r="D433" s="36"/>
    </row>
    <row r="434" spans="1:4" x14ac:dyDescent="0.25">
      <c r="A434" s="126"/>
      <c r="B434" s="79" t="s">
        <v>443</v>
      </c>
      <c r="C434" s="35">
        <v>73</v>
      </c>
      <c r="D434" s="35">
        <v>22218</v>
      </c>
    </row>
    <row r="435" spans="1:4" x14ac:dyDescent="0.25">
      <c r="A435" s="126"/>
      <c r="B435" s="115" t="s">
        <v>542</v>
      </c>
      <c r="C435" s="36"/>
      <c r="D435" s="36"/>
    </row>
    <row r="436" spans="1:4" x14ac:dyDescent="0.25">
      <c r="A436" s="126"/>
      <c r="B436" s="116" t="s">
        <v>543</v>
      </c>
      <c r="C436" s="35">
        <v>0</v>
      </c>
      <c r="D436" s="35">
        <v>3557</v>
      </c>
    </row>
    <row r="437" spans="1:4" x14ac:dyDescent="0.25">
      <c r="A437" s="126"/>
      <c r="B437" s="78" t="s">
        <v>444</v>
      </c>
      <c r="C437" s="36"/>
      <c r="D437" s="36"/>
    </row>
    <row r="438" spans="1:4" x14ac:dyDescent="0.25">
      <c r="A438" s="126"/>
      <c r="B438" s="79" t="s">
        <v>445</v>
      </c>
      <c r="C438" s="35">
        <v>162</v>
      </c>
      <c r="D438" s="35">
        <v>282163</v>
      </c>
    </row>
    <row r="439" spans="1:4" x14ac:dyDescent="0.25">
      <c r="A439" s="126"/>
      <c r="B439" s="115" t="s">
        <v>544</v>
      </c>
      <c r="C439" s="35"/>
      <c r="D439" s="35"/>
    </row>
    <row r="440" spans="1:4" x14ac:dyDescent="0.25">
      <c r="A440" s="126"/>
      <c r="B440" s="116" t="s">
        <v>545</v>
      </c>
      <c r="C440" s="35">
        <v>5</v>
      </c>
      <c r="D440" s="35">
        <v>138</v>
      </c>
    </row>
    <row r="441" spans="1:4" x14ac:dyDescent="0.25">
      <c r="A441" s="126"/>
      <c r="B441" s="78" t="s">
        <v>446</v>
      </c>
      <c r="C441" s="36"/>
      <c r="D441" s="36"/>
    </row>
    <row r="442" spans="1:4" x14ac:dyDescent="0.25">
      <c r="A442" s="126"/>
      <c r="B442" s="79" t="s">
        <v>447</v>
      </c>
      <c r="C442" s="35">
        <v>0</v>
      </c>
      <c r="D442" s="35">
        <v>44924</v>
      </c>
    </row>
    <row r="443" spans="1:4" x14ac:dyDescent="0.25">
      <c r="A443" s="126"/>
      <c r="B443" s="78" t="s">
        <v>448</v>
      </c>
      <c r="C443" s="35"/>
      <c r="D443" s="35"/>
    </row>
    <row r="444" spans="1:4" x14ac:dyDescent="0.25">
      <c r="A444" s="126"/>
      <c r="B444" s="79" t="s">
        <v>449</v>
      </c>
      <c r="C444" s="35">
        <v>0</v>
      </c>
      <c r="D444" s="35">
        <v>19543</v>
      </c>
    </row>
    <row r="445" spans="1:4" x14ac:dyDescent="0.25">
      <c r="A445" s="126"/>
      <c r="B445" s="78" t="s">
        <v>138</v>
      </c>
      <c r="C445" s="36"/>
      <c r="D445" s="36"/>
    </row>
    <row r="446" spans="1:4" x14ac:dyDescent="0.25">
      <c r="A446" s="126"/>
      <c r="B446" s="79" t="s">
        <v>149</v>
      </c>
      <c r="C446" s="35">
        <v>20202</v>
      </c>
      <c r="D446" s="35">
        <v>660355</v>
      </c>
    </row>
    <row r="447" spans="1:4" x14ac:dyDescent="0.25">
      <c r="A447" s="126"/>
      <c r="B447" s="78" t="s">
        <v>450</v>
      </c>
      <c r="C447" s="92"/>
      <c r="D447" s="92"/>
    </row>
    <row r="448" spans="1:4" x14ac:dyDescent="0.25">
      <c r="A448" s="126"/>
      <c r="B448" s="79" t="s">
        <v>451</v>
      </c>
      <c r="C448" s="35">
        <v>0</v>
      </c>
      <c r="D448" s="35">
        <v>1754</v>
      </c>
    </row>
    <row r="449" spans="1:4" x14ac:dyDescent="0.25">
      <c r="A449" s="126"/>
      <c r="B449" s="78" t="s">
        <v>452</v>
      </c>
      <c r="C449" s="92"/>
      <c r="D449" s="92"/>
    </row>
    <row r="450" spans="1:4" x14ac:dyDescent="0.25">
      <c r="A450" s="126"/>
      <c r="B450" s="79" t="s">
        <v>453</v>
      </c>
      <c r="C450" s="35">
        <v>56064</v>
      </c>
      <c r="D450" s="35">
        <v>1669582</v>
      </c>
    </row>
    <row r="451" spans="1:4" x14ac:dyDescent="0.25">
      <c r="A451" s="126"/>
      <c r="B451" s="80" t="s">
        <v>65</v>
      </c>
      <c r="C451" s="89">
        <f>SUM(C356:C450)</f>
        <v>166744</v>
      </c>
      <c r="D451" s="89">
        <f>SUM(D356:D450)</f>
        <v>6477331</v>
      </c>
    </row>
    <row r="452" spans="1:4" x14ac:dyDescent="0.25">
      <c r="A452" s="87"/>
      <c r="B452" s="82"/>
      <c r="C452" s="91"/>
      <c r="D452" s="91"/>
    </row>
    <row r="453" spans="1:4" x14ac:dyDescent="0.25">
      <c r="A453" s="126" t="s">
        <v>19</v>
      </c>
      <c r="B453" s="78" t="s">
        <v>145</v>
      </c>
      <c r="C453" s="92"/>
      <c r="D453" s="92"/>
    </row>
    <row r="454" spans="1:4" x14ac:dyDescent="0.25">
      <c r="A454" s="126"/>
      <c r="B454" s="79" t="s">
        <v>454</v>
      </c>
      <c r="C454" s="35">
        <v>639</v>
      </c>
      <c r="D454" s="35">
        <v>67630</v>
      </c>
    </row>
    <row r="455" spans="1:4" x14ac:dyDescent="0.25">
      <c r="A455" s="126"/>
      <c r="B455" s="79" t="s">
        <v>455</v>
      </c>
      <c r="C455" s="35">
        <v>4386</v>
      </c>
      <c r="D455" s="35">
        <v>39297</v>
      </c>
    </row>
    <row r="456" spans="1:4" x14ac:dyDescent="0.25">
      <c r="A456" s="126"/>
      <c r="B456" s="116" t="s">
        <v>576</v>
      </c>
      <c r="C456" s="35">
        <v>0</v>
      </c>
      <c r="D456" s="35">
        <v>4</v>
      </c>
    </row>
    <row r="457" spans="1:4" x14ac:dyDescent="0.25">
      <c r="A457" s="126"/>
      <c r="B457" s="79" t="s">
        <v>456</v>
      </c>
      <c r="C457" s="35">
        <v>2459</v>
      </c>
      <c r="D457" s="35">
        <v>12414</v>
      </c>
    </row>
    <row r="458" spans="1:4" x14ac:dyDescent="0.25">
      <c r="A458" s="126"/>
      <c r="B458" s="78" t="s">
        <v>574</v>
      </c>
      <c r="C458" s="92"/>
      <c r="D458" s="92"/>
    </row>
    <row r="459" spans="1:4" x14ac:dyDescent="0.25">
      <c r="A459" s="126"/>
      <c r="B459" s="79" t="s">
        <v>457</v>
      </c>
      <c r="C459" s="35">
        <v>2048</v>
      </c>
      <c r="D459" s="35">
        <v>25433</v>
      </c>
    </row>
    <row r="460" spans="1:4" x14ac:dyDescent="0.25">
      <c r="A460" s="126"/>
      <c r="B460" s="78" t="s">
        <v>458</v>
      </c>
      <c r="C460" s="92"/>
      <c r="D460" s="92"/>
    </row>
    <row r="461" spans="1:4" x14ac:dyDescent="0.25">
      <c r="A461" s="126"/>
      <c r="B461" s="79" t="s">
        <v>459</v>
      </c>
      <c r="C461" s="35">
        <v>752</v>
      </c>
      <c r="D461" s="35">
        <v>202901</v>
      </c>
    </row>
    <row r="462" spans="1:4" x14ac:dyDescent="0.25">
      <c r="A462" s="126"/>
      <c r="B462" s="79" t="s">
        <v>575</v>
      </c>
      <c r="C462" s="35">
        <v>437</v>
      </c>
      <c r="D462" s="35">
        <v>9603</v>
      </c>
    </row>
    <row r="463" spans="1:4" x14ac:dyDescent="0.25">
      <c r="A463" s="123"/>
      <c r="B463" s="80" t="s">
        <v>65</v>
      </c>
      <c r="C463" s="89">
        <f>SUM(C453:C462)</f>
        <v>10721</v>
      </c>
      <c r="D463" s="89">
        <f t="shared" ref="D463" si="5">SUM(D453:D462)</f>
        <v>357282</v>
      </c>
    </row>
    <row r="464" spans="1:4" x14ac:dyDescent="0.25">
      <c r="A464" s="87"/>
      <c r="B464" s="82"/>
      <c r="C464" s="94"/>
      <c r="D464" s="94"/>
    </row>
    <row r="465" spans="1:4" x14ac:dyDescent="0.25">
      <c r="A465" s="129" t="s">
        <v>64</v>
      </c>
      <c r="B465" s="130"/>
      <c r="C465" s="117">
        <f>C463+C451+C354+C344+C334+C305+C275+C228+C142+C131+C127+C114+C102+C69+C50+C18+C309</f>
        <v>671309</v>
      </c>
      <c r="D465" s="117">
        <f>D463+D451+D354+D344+D334+D305+D275+D228+D142+D131+D127+D114+D102+D69+D50+D18+D309</f>
        <v>21320850</v>
      </c>
    </row>
  </sheetData>
  <mergeCells count="23">
    <mergeCell ref="A336:A344"/>
    <mergeCell ref="A346:A354"/>
    <mergeCell ref="A356:A451"/>
    <mergeCell ref="A453:A463"/>
    <mergeCell ref="A465:B465"/>
    <mergeCell ref="A311:A334"/>
    <mergeCell ref="A20:A50"/>
    <mergeCell ref="A52:A69"/>
    <mergeCell ref="A71:A102"/>
    <mergeCell ref="A104:A114"/>
    <mergeCell ref="A116:A127"/>
    <mergeCell ref="A129:A131"/>
    <mergeCell ref="A133:A142"/>
    <mergeCell ref="A144:A228"/>
    <mergeCell ref="A230:A275"/>
    <mergeCell ref="A277:A305"/>
    <mergeCell ref="A307:A309"/>
    <mergeCell ref="A8:A18"/>
    <mergeCell ref="A4:A6"/>
    <mergeCell ref="B4:B6"/>
    <mergeCell ref="C4:C6"/>
    <mergeCell ref="D4:D6"/>
    <mergeCell ref="A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8"/>
  <sheetViews>
    <sheetView workbookViewId="0">
      <selection activeCell="C49" sqref="C49"/>
    </sheetView>
  </sheetViews>
  <sheetFormatPr baseColWidth="10" defaultColWidth="11.42578125" defaultRowHeight="12.75" x14ac:dyDescent="0.2"/>
  <cols>
    <col min="1" max="1" width="18.42578125" style="2" customWidth="1"/>
    <col min="2" max="2" width="11.140625" style="2" customWidth="1"/>
    <col min="3" max="3" width="10.42578125" style="2" customWidth="1"/>
    <col min="4" max="4" width="11.42578125" style="14"/>
    <col min="5" max="16384" width="11.42578125" style="2"/>
  </cols>
  <sheetData>
    <row r="2" spans="1:6" ht="17.25" x14ac:dyDescent="0.3">
      <c r="A2" s="3" t="s">
        <v>462</v>
      </c>
      <c r="B2" s="1"/>
    </row>
    <row r="3" spans="1:6" ht="15.75" x14ac:dyDescent="0.25">
      <c r="A3" s="7"/>
      <c r="B3" s="7"/>
      <c r="C3" s="4"/>
    </row>
    <row r="4" spans="1:6" ht="18.75" customHeight="1" x14ac:dyDescent="0.2">
      <c r="A4" s="119" t="s">
        <v>63</v>
      </c>
      <c r="B4" s="137" t="s">
        <v>461</v>
      </c>
      <c r="C4" s="137"/>
      <c r="D4" s="137"/>
      <c r="E4" s="137"/>
    </row>
    <row r="5" spans="1:6" ht="25.5" customHeight="1" x14ac:dyDescent="0.2">
      <c r="A5" s="119"/>
      <c r="B5" s="28" t="s">
        <v>73</v>
      </c>
      <c r="C5" s="28" t="s">
        <v>74</v>
      </c>
      <c r="D5" s="28" t="s">
        <v>75</v>
      </c>
      <c r="E5" s="28" t="s">
        <v>65</v>
      </c>
    </row>
    <row r="6" spans="1:6" ht="9.75" customHeight="1" x14ac:dyDescent="0.2">
      <c r="A6" s="10"/>
      <c r="B6" s="11"/>
      <c r="C6" s="11"/>
      <c r="D6" s="11"/>
      <c r="E6" s="11"/>
    </row>
    <row r="7" spans="1:6" ht="15.75" x14ac:dyDescent="0.25">
      <c r="A7" s="25" t="s">
        <v>26</v>
      </c>
      <c r="B7" s="26">
        <v>1</v>
      </c>
      <c r="C7" s="26">
        <v>0</v>
      </c>
      <c r="D7" s="26">
        <v>5</v>
      </c>
      <c r="E7" s="27">
        <f>SUM(B7:D7)</f>
        <v>6</v>
      </c>
      <c r="F7" s="8" t="s">
        <v>34</v>
      </c>
    </row>
    <row r="8" spans="1:6" ht="15" x14ac:dyDescent="0.25">
      <c r="A8" s="19" t="s">
        <v>0</v>
      </c>
      <c r="B8" s="12">
        <v>2</v>
      </c>
      <c r="C8" s="12">
        <v>0</v>
      </c>
      <c r="D8" s="12">
        <v>3</v>
      </c>
      <c r="E8" s="20">
        <f t="shared" ref="E8:E38" si="0">SUM(B8:D8)</f>
        <v>5</v>
      </c>
      <c r="F8" s="5" t="s">
        <v>35</v>
      </c>
    </row>
    <row r="9" spans="1:6" ht="15" x14ac:dyDescent="0.25">
      <c r="A9" s="25" t="s">
        <v>1</v>
      </c>
      <c r="B9" s="26">
        <v>0</v>
      </c>
      <c r="C9" s="26">
        <v>0</v>
      </c>
      <c r="D9" s="26">
        <v>0</v>
      </c>
      <c r="E9" s="27">
        <f t="shared" si="0"/>
        <v>0</v>
      </c>
      <c r="F9" s="5" t="s">
        <v>36</v>
      </c>
    </row>
    <row r="10" spans="1:6" ht="15" x14ac:dyDescent="0.25">
      <c r="A10" s="19" t="s">
        <v>20</v>
      </c>
      <c r="B10" s="12">
        <v>0</v>
      </c>
      <c r="C10" s="12">
        <v>0</v>
      </c>
      <c r="D10" s="12">
        <v>0</v>
      </c>
      <c r="E10" s="20">
        <f t="shared" si="0"/>
        <v>0</v>
      </c>
      <c r="F10" s="5" t="s">
        <v>76</v>
      </c>
    </row>
    <row r="11" spans="1:6" ht="15" x14ac:dyDescent="0.25">
      <c r="A11" s="25" t="s">
        <v>21</v>
      </c>
      <c r="B11" s="26">
        <v>2</v>
      </c>
      <c r="C11" s="26">
        <v>0</v>
      </c>
      <c r="D11" s="26">
        <v>1</v>
      </c>
      <c r="E11" s="27">
        <f t="shared" si="0"/>
        <v>3</v>
      </c>
      <c r="F11" s="5" t="s">
        <v>37</v>
      </c>
    </row>
    <row r="12" spans="1:6" ht="15" x14ac:dyDescent="0.25">
      <c r="A12" s="19" t="s">
        <v>3</v>
      </c>
      <c r="B12" s="12">
        <v>3</v>
      </c>
      <c r="C12" s="12">
        <v>0</v>
      </c>
      <c r="D12" s="12">
        <v>9</v>
      </c>
      <c r="E12" s="20">
        <f t="shared" si="0"/>
        <v>12</v>
      </c>
      <c r="F12" s="5" t="s">
        <v>38</v>
      </c>
    </row>
    <row r="13" spans="1:6" ht="15" x14ac:dyDescent="0.25">
      <c r="A13" s="25" t="s">
        <v>67</v>
      </c>
      <c r="B13" s="26">
        <v>0</v>
      </c>
      <c r="C13" s="26">
        <v>4</v>
      </c>
      <c r="D13" s="26">
        <v>9</v>
      </c>
      <c r="E13" s="27">
        <f>SUM(B13:D13)</f>
        <v>13</v>
      </c>
      <c r="F13" s="5" t="s">
        <v>68</v>
      </c>
    </row>
    <row r="14" spans="1:6" ht="15" x14ac:dyDescent="0.25">
      <c r="A14" s="19" t="s">
        <v>29</v>
      </c>
      <c r="B14" s="12">
        <v>2</v>
      </c>
      <c r="C14" s="12">
        <v>2</v>
      </c>
      <c r="D14" s="12">
        <v>9</v>
      </c>
      <c r="E14" s="20">
        <f t="shared" si="0"/>
        <v>13</v>
      </c>
      <c r="F14" s="5" t="s">
        <v>39</v>
      </c>
    </row>
    <row r="15" spans="1:6" ht="15" x14ac:dyDescent="0.25">
      <c r="A15" s="25" t="s">
        <v>2</v>
      </c>
      <c r="B15" s="26">
        <v>0</v>
      </c>
      <c r="C15" s="26">
        <v>0</v>
      </c>
      <c r="D15" s="26">
        <v>2</v>
      </c>
      <c r="E15" s="27">
        <f t="shared" si="0"/>
        <v>2</v>
      </c>
      <c r="F15" s="5" t="s">
        <v>40</v>
      </c>
    </row>
    <row r="16" spans="1:6" ht="15" x14ac:dyDescent="0.25">
      <c r="A16" s="19" t="s">
        <v>30</v>
      </c>
      <c r="B16" s="12">
        <v>1</v>
      </c>
      <c r="C16" s="12">
        <v>0</v>
      </c>
      <c r="D16" s="12">
        <v>1</v>
      </c>
      <c r="E16" s="20">
        <f t="shared" si="0"/>
        <v>2</v>
      </c>
      <c r="F16" s="5" t="s">
        <v>41</v>
      </c>
    </row>
    <row r="17" spans="1:6" ht="15" x14ac:dyDescent="0.25">
      <c r="A17" s="25" t="s">
        <v>31</v>
      </c>
      <c r="B17" s="26">
        <v>3</v>
      </c>
      <c r="C17" s="26">
        <v>7</v>
      </c>
      <c r="D17" s="26">
        <v>46</v>
      </c>
      <c r="E17" s="27">
        <f t="shared" si="0"/>
        <v>56</v>
      </c>
      <c r="F17" s="5" t="s">
        <v>42</v>
      </c>
    </row>
    <row r="18" spans="1:6" ht="15" x14ac:dyDescent="0.25">
      <c r="A18" s="19" t="s">
        <v>4</v>
      </c>
      <c r="B18" s="12">
        <v>3</v>
      </c>
      <c r="C18" s="12">
        <v>2</v>
      </c>
      <c r="D18" s="12">
        <v>13</v>
      </c>
      <c r="E18" s="20">
        <f t="shared" si="0"/>
        <v>18</v>
      </c>
      <c r="F18" s="5" t="s">
        <v>43</v>
      </c>
    </row>
    <row r="19" spans="1:6" ht="15" x14ac:dyDescent="0.25">
      <c r="A19" s="25" t="s">
        <v>5</v>
      </c>
      <c r="B19" s="26">
        <v>0</v>
      </c>
      <c r="C19" s="26">
        <v>0</v>
      </c>
      <c r="D19" s="26">
        <v>1</v>
      </c>
      <c r="E19" s="27">
        <f t="shared" si="0"/>
        <v>1</v>
      </c>
      <c r="F19" s="5" t="s">
        <v>44</v>
      </c>
    </row>
    <row r="20" spans="1:6" ht="15" x14ac:dyDescent="0.25">
      <c r="A20" s="19" t="s">
        <v>6</v>
      </c>
      <c r="B20" s="12">
        <v>0</v>
      </c>
      <c r="C20" s="12">
        <v>1</v>
      </c>
      <c r="D20" s="12">
        <v>13</v>
      </c>
      <c r="E20" s="20">
        <f t="shared" si="0"/>
        <v>14</v>
      </c>
      <c r="F20" s="5" t="s">
        <v>45</v>
      </c>
    </row>
    <row r="21" spans="1:6" ht="15" x14ac:dyDescent="0.25">
      <c r="A21" s="25" t="s">
        <v>7</v>
      </c>
      <c r="B21" s="26">
        <v>2</v>
      </c>
      <c r="C21" s="26">
        <v>1</v>
      </c>
      <c r="D21" s="26">
        <v>14</v>
      </c>
      <c r="E21" s="27">
        <f t="shared" si="0"/>
        <v>17</v>
      </c>
      <c r="F21" s="5" t="s">
        <v>46</v>
      </c>
    </row>
    <row r="22" spans="1:6" ht="15" x14ac:dyDescent="0.25">
      <c r="A22" s="19" t="s">
        <v>8</v>
      </c>
      <c r="B22" s="12">
        <v>2</v>
      </c>
      <c r="C22" s="12">
        <v>0</v>
      </c>
      <c r="D22" s="12">
        <v>0</v>
      </c>
      <c r="E22" s="20">
        <f t="shared" si="0"/>
        <v>2</v>
      </c>
      <c r="F22" s="5" t="s">
        <v>47</v>
      </c>
    </row>
    <row r="23" spans="1:6" ht="15" x14ac:dyDescent="0.25">
      <c r="A23" s="25" t="s">
        <v>22</v>
      </c>
      <c r="B23" s="26">
        <v>0</v>
      </c>
      <c r="C23" s="26">
        <v>1</v>
      </c>
      <c r="D23" s="26">
        <v>6</v>
      </c>
      <c r="E23" s="27">
        <f t="shared" si="0"/>
        <v>7</v>
      </c>
      <c r="F23" s="5" t="s">
        <v>48</v>
      </c>
    </row>
    <row r="24" spans="1:6" ht="15" customHeight="1" x14ac:dyDescent="0.25">
      <c r="A24" s="19" t="s">
        <v>9</v>
      </c>
      <c r="B24" s="12">
        <v>0</v>
      </c>
      <c r="C24" s="12">
        <v>0</v>
      </c>
      <c r="D24" s="12">
        <v>1</v>
      </c>
      <c r="E24" s="20">
        <f t="shared" si="0"/>
        <v>1</v>
      </c>
      <c r="F24" s="5" t="s">
        <v>49</v>
      </c>
    </row>
    <row r="25" spans="1:6" ht="15" x14ac:dyDescent="0.25">
      <c r="A25" s="25" t="s">
        <v>27</v>
      </c>
      <c r="B25" s="26">
        <v>1</v>
      </c>
      <c r="C25" s="26">
        <v>0</v>
      </c>
      <c r="D25" s="26">
        <v>14</v>
      </c>
      <c r="E25" s="27">
        <f t="shared" si="0"/>
        <v>15</v>
      </c>
      <c r="F25" s="5" t="s">
        <v>50</v>
      </c>
    </row>
    <row r="26" spans="1:6" ht="15" x14ac:dyDescent="0.25">
      <c r="A26" s="19" t="s">
        <v>10</v>
      </c>
      <c r="B26" s="12">
        <v>1</v>
      </c>
      <c r="C26" s="12">
        <v>0</v>
      </c>
      <c r="D26" s="12">
        <v>2</v>
      </c>
      <c r="E26" s="20">
        <f t="shared" si="0"/>
        <v>3</v>
      </c>
      <c r="F26" s="5" t="s">
        <v>51</v>
      </c>
    </row>
    <row r="27" spans="1:6" ht="15" x14ac:dyDescent="0.25">
      <c r="A27" s="25" t="s">
        <v>11</v>
      </c>
      <c r="B27" s="26">
        <v>2</v>
      </c>
      <c r="C27" s="26">
        <v>1</v>
      </c>
      <c r="D27" s="26">
        <v>9</v>
      </c>
      <c r="E27" s="27">
        <f t="shared" si="0"/>
        <v>12</v>
      </c>
      <c r="F27" s="5" t="s">
        <v>52</v>
      </c>
    </row>
    <row r="28" spans="1:6" ht="15" x14ac:dyDescent="0.25">
      <c r="A28" s="19" t="s">
        <v>28</v>
      </c>
      <c r="B28" s="12">
        <v>1</v>
      </c>
      <c r="C28" s="12">
        <v>1</v>
      </c>
      <c r="D28" s="12">
        <v>10</v>
      </c>
      <c r="E28" s="20">
        <f t="shared" si="0"/>
        <v>12</v>
      </c>
      <c r="F28" s="5" t="s">
        <v>53</v>
      </c>
    </row>
    <row r="29" spans="1:6" ht="15" x14ac:dyDescent="0.25">
      <c r="A29" s="25" t="s">
        <v>12</v>
      </c>
      <c r="B29" s="26">
        <v>0</v>
      </c>
      <c r="C29" s="26">
        <v>1</v>
      </c>
      <c r="D29" s="26">
        <v>2</v>
      </c>
      <c r="E29" s="27">
        <f t="shared" si="0"/>
        <v>3</v>
      </c>
      <c r="F29" s="5" t="s">
        <v>54</v>
      </c>
    </row>
    <row r="30" spans="1:6" ht="15" x14ac:dyDescent="0.25">
      <c r="A30" s="19" t="s">
        <v>13</v>
      </c>
      <c r="B30" s="12">
        <v>1</v>
      </c>
      <c r="C30" s="12">
        <v>0</v>
      </c>
      <c r="D30" s="12">
        <v>3</v>
      </c>
      <c r="E30" s="20">
        <f t="shared" si="0"/>
        <v>4</v>
      </c>
      <c r="F30" s="5" t="s">
        <v>55</v>
      </c>
    </row>
    <row r="31" spans="1:6" ht="15" x14ac:dyDescent="0.25">
      <c r="A31" s="25" t="s">
        <v>14</v>
      </c>
      <c r="B31" s="26">
        <v>1</v>
      </c>
      <c r="C31" s="26">
        <v>0</v>
      </c>
      <c r="D31" s="26">
        <v>6</v>
      </c>
      <c r="E31" s="27">
        <f t="shared" si="0"/>
        <v>7</v>
      </c>
      <c r="F31" s="5" t="s">
        <v>56</v>
      </c>
    </row>
    <row r="32" spans="1:6" ht="15" x14ac:dyDescent="0.25">
      <c r="A32" s="19" t="s">
        <v>15</v>
      </c>
      <c r="B32" s="12">
        <v>0</v>
      </c>
      <c r="C32" s="12">
        <v>0</v>
      </c>
      <c r="D32" s="12">
        <v>10</v>
      </c>
      <c r="E32" s="20">
        <f t="shared" si="0"/>
        <v>10</v>
      </c>
      <c r="F32" s="5" t="s">
        <v>57</v>
      </c>
    </row>
    <row r="33" spans="1:6" ht="15" x14ac:dyDescent="0.25">
      <c r="A33" s="25" t="s">
        <v>32</v>
      </c>
      <c r="B33" s="26">
        <v>0</v>
      </c>
      <c r="C33" s="26">
        <v>0</v>
      </c>
      <c r="D33" s="26">
        <v>3</v>
      </c>
      <c r="E33" s="27">
        <f t="shared" si="0"/>
        <v>3</v>
      </c>
      <c r="F33" s="5" t="s">
        <v>58</v>
      </c>
    </row>
    <row r="34" spans="1:6" ht="15" x14ac:dyDescent="0.25">
      <c r="A34" s="19" t="s">
        <v>16</v>
      </c>
      <c r="B34" s="12">
        <v>3</v>
      </c>
      <c r="C34" s="12">
        <v>1</v>
      </c>
      <c r="D34" s="12">
        <v>14</v>
      </c>
      <c r="E34" s="20">
        <f t="shared" si="0"/>
        <v>18</v>
      </c>
      <c r="F34" s="5" t="s">
        <v>77</v>
      </c>
    </row>
    <row r="35" spans="1:6" ht="15" x14ac:dyDescent="0.25">
      <c r="A35" s="25" t="s">
        <v>17</v>
      </c>
      <c r="B35" s="26">
        <v>0</v>
      </c>
      <c r="C35" s="26">
        <v>1</v>
      </c>
      <c r="D35" s="26">
        <v>4</v>
      </c>
      <c r="E35" s="27">
        <f t="shared" si="0"/>
        <v>5</v>
      </c>
      <c r="F35" s="5" t="s">
        <v>59</v>
      </c>
    </row>
    <row r="36" spans="1:6" ht="15" x14ac:dyDescent="0.25">
      <c r="A36" s="19" t="s">
        <v>33</v>
      </c>
      <c r="B36" s="12">
        <v>1</v>
      </c>
      <c r="C36" s="12">
        <v>0</v>
      </c>
      <c r="D36" s="12">
        <v>11</v>
      </c>
      <c r="E36" s="20">
        <f t="shared" si="0"/>
        <v>12</v>
      </c>
      <c r="F36" s="5" t="s">
        <v>60</v>
      </c>
    </row>
    <row r="37" spans="1:6" ht="15" x14ac:dyDescent="0.25">
      <c r="A37" s="25" t="s">
        <v>19</v>
      </c>
      <c r="B37" s="26">
        <v>0</v>
      </c>
      <c r="C37" s="26">
        <v>1</v>
      </c>
      <c r="D37" s="26">
        <v>3</v>
      </c>
      <c r="E37" s="27">
        <f t="shared" si="0"/>
        <v>4</v>
      </c>
      <c r="F37" s="5" t="s">
        <v>61</v>
      </c>
    </row>
    <row r="38" spans="1:6" ht="15" x14ac:dyDescent="0.25">
      <c r="A38" s="19" t="s">
        <v>18</v>
      </c>
      <c r="B38" s="12">
        <v>0</v>
      </c>
      <c r="C38" s="12">
        <v>0</v>
      </c>
      <c r="D38" s="12">
        <v>1</v>
      </c>
      <c r="E38" s="20">
        <f t="shared" si="0"/>
        <v>1</v>
      </c>
      <c r="F38" s="5" t="s">
        <v>62</v>
      </c>
    </row>
    <row r="39" spans="1:6" ht="7.5" customHeight="1" x14ac:dyDescent="0.2">
      <c r="A39" s="9"/>
      <c r="B39" s="13"/>
      <c r="C39" s="13"/>
      <c r="D39" s="13"/>
      <c r="E39" s="13"/>
    </row>
    <row r="40" spans="1:6" ht="15.75" x14ac:dyDescent="0.2">
      <c r="A40" s="22" t="s">
        <v>64</v>
      </c>
      <c r="B40" s="24">
        <f>SUM(B7:B38)</f>
        <v>32</v>
      </c>
      <c r="C40" s="24">
        <f>SUM(C7:C38)</f>
        <v>24</v>
      </c>
      <c r="D40" s="24">
        <f>SUM(D7:D38)</f>
        <v>225</v>
      </c>
      <c r="E40" s="24">
        <f>SUM(E7:E38)</f>
        <v>281</v>
      </c>
    </row>
    <row r="58" ht="13.5" customHeight="1" x14ac:dyDescent="0.2"/>
  </sheetData>
  <mergeCells count="2">
    <mergeCell ref="A4:A5"/>
    <mergeCell ref="B4:E4"/>
  </mergeCells>
  <printOptions horizontalCentered="1"/>
  <pageMargins left="0.75" right="0.75" top="0.55000000000000004" bottom="1" header="0" footer="0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0"/>
  <sheetViews>
    <sheetView workbookViewId="0">
      <selection activeCell="G48" sqref="G48"/>
    </sheetView>
  </sheetViews>
  <sheetFormatPr baseColWidth="10" defaultColWidth="11.42578125" defaultRowHeight="12.75" x14ac:dyDescent="0.2"/>
  <cols>
    <col min="1" max="1" width="17.85546875" style="2" customWidth="1"/>
    <col min="2" max="2" width="10.28515625" style="2" customWidth="1"/>
    <col min="3" max="3" width="10.7109375" style="18" customWidth="1"/>
    <col min="4" max="4" width="10.5703125" style="18" customWidth="1"/>
    <col min="5" max="16384" width="11.42578125" style="2"/>
  </cols>
  <sheetData>
    <row r="2" spans="1:6" ht="17.25" x14ac:dyDescent="0.3">
      <c r="A2" s="3" t="s">
        <v>460</v>
      </c>
      <c r="B2" s="1"/>
      <c r="C2" s="15"/>
      <c r="D2" s="15"/>
    </row>
    <row r="3" spans="1:6" ht="15.75" x14ac:dyDescent="0.25">
      <c r="A3" s="7"/>
      <c r="B3" s="7"/>
      <c r="C3" s="16"/>
      <c r="D3" s="17"/>
      <c r="E3" s="4"/>
    </row>
    <row r="4" spans="1:6" ht="18.75" customHeight="1" x14ac:dyDescent="0.2">
      <c r="A4" s="119" t="s">
        <v>63</v>
      </c>
      <c r="B4" s="137" t="s">
        <v>66</v>
      </c>
      <c r="C4" s="137"/>
      <c r="D4" s="137"/>
      <c r="E4" s="137"/>
    </row>
    <row r="5" spans="1:6" ht="26.25" customHeight="1" x14ac:dyDescent="0.2">
      <c r="A5" s="119"/>
      <c r="B5" s="28" t="s">
        <v>73</v>
      </c>
      <c r="C5" s="28" t="s">
        <v>74</v>
      </c>
      <c r="D5" s="28" t="s">
        <v>75</v>
      </c>
      <c r="E5" s="28" t="s">
        <v>65</v>
      </c>
    </row>
    <row r="6" spans="1:6" ht="9" customHeight="1" x14ac:dyDescent="0.2">
      <c r="A6" s="10"/>
      <c r="B6" s="11"/>
      <c r="C6" s="11"/>
      <c r="D6" s="11"/>
      <c r="E6" s="11"/>
    </row>
    <row r="7" spans="1:6" ht="15" x14ac:dyDescent="0.25">
      <c r="A7" s="25" t="s">
        <v>26</v>
      </c>
      <c r="B7" s="26">
        <v>1</v>
      </c>
      <c r="C7" s="26">
        <v>0</v>
      </c>
      <c r="D7" s="26">
        <v>6</v>
      </c>
      <c r="E7" s="27">
        <f>SUM(B7:D7)</f>
        <v>7</v>
      </c>
      <c r="F7" s="5" t="s">
        <v>34</v>
      </c>
    </row>
    <row r="8" spans="1:6" ht="15" x14ac:dyDescent="0.25">
      <c r="A8" s="19" t="s">
        <v>0</v>
      </c>
      <c r="B8" s="12">
        <v>2</v>
      </c>
      <c r="C8" s="12">
        <v>2</v>
      </c>
      <c r="D8" s="12">
        <v>5</v>
      </c>
      <c r="E8" s="20">
        <f t="shared" ref="E8:E38" si="0">SUM(B8:D8)</f>
        <v>9</v>
      </c>
      <c r="F8" s="5" t="s">
        <v>35</v>
      </c>
    </row>
    <row r="9" spans="1:6" ht="15" x14ac:dyDescent="0.25">
      <c r="A9" s="25" t="s">
        <v>1</v>
      </c>
      <c r="B9" s="26">
        <v>0</v>
      </c>
      <c r="C9" s="26">
        <v>0</v>
      </c>
      <c r="D9" s="26">
        <v>1</v>
      </c>
      <c r="E9" s="27">
        <f t="shared" si="0"/>
        <v>1</v>
      </c>
      <c r="F9" s="5" t="s">
        <v>36</v>
      </c>
    </row>
    <row r="10" spans="1:6" ht="15" x14ac:dyDescent="0.25">
      <c r="A10" s="19" t="s">
        <v>20</v>
      </c>
      <c r="B10" s="12">
        <v>0</v>
      </c>
      <c r="C10" s="12">
        <v>0</v>
      </c>
      <c r="D10" s="12">
        <v>0</v>
      </c>
      <c r="E10" s="20">
        <f t="shared" si="0"/>
        <v>0</v>
      </c>
      <c r="F10" s="5" t="s">
        <v>76</v>
      </c>
    </row>
    <row r="11" spans="1:6" ht="15" x14ac:dyDescent="0.25">
      <c r="A11" s="25" t="s">
        <v>21</v>
      </c>
      <c r="B11" s="26">
        <v>1</v>
      </c>
      <c r="C11" s="26">
        <v>0</v>
      </c>
      <c r="D11" s="26">
        <v>1</v>
      </c>
      <c r="E11" s="27">
        <f t="shared" si="0"/>
        <v>2</v>
      </c>
      <c r="F11" s="5" t="s">
        <v>37</v>
      </c>
    </row>
    <row r="12" spans="1:6" ht="15" x14ac:dyDescent="0.25">
      <c r="A12" s="19" t="s">
        <v>3</v>
      </c>
      <c r="B12" s="12">
        <v>3</v>
      </c>
      <c r="C12" s="12">
        <v>2</v>
      </c>
      <c r="D12" s="12">
        <v>8</v>
      </c>
      <c r="E12" s="20">
        <f t="shared" si="0"/>
        <v>13</v>
      </c>
      <c r="F12" s="5" t="s">
        <v>38</v>
      </c>
    </row>
    <row r="13" spans="1:6" ht="15" x14ac:dyDescent="0.25">
      <c r="A13" s="25" t="s">
        <v>67</v>
      </c>
      <c r="B13" s="26">
        <v>0</v>
      </c>
      <c r="C13" s="26">
        <v>3</v>
      </c>
      <c r="D13" s="26">
        <v>8</v>
      </c>
      <c r="E13" s="27">
        <f>SUM(B13:D13)</f>
        <v>11</v>
      </c>
      <c r="F13" s="5" t="s">
        <v>68</v>
      </c>
    </row>
    <row r="14" spans="1:6" ht="15" x14ac:dyDescent="0.25">
      <c r="A14" s="19" t="s">
        <v>29</v>
      </c>
      <c r="B14" s="12">
        <v>2</v>
      </c>
      <c r="C14" s="12">
        <v>3</v>
      </c>
      <c r="D14" s="12">
        <v>9</v>
      </c>
      <c r="E14" s="20">
        <f t="shared" si="0"/>
        <v>14</v>
      </c>
      <c r="F14" s="5" t="s">
        <v>39</v>
      </c>
    </row>
    <row r="15" spans="1:6" ht="15" x14ac:dyDescent="0.25">
      <c r="A15" s="25" t="s">
        <v>2</v>
      </c>
      <c r="B15" s="26">
        <v>0</v>
      </c>
      <c r="C15" s="26">
        <v>0</v>
      </c>
      <c r="D15" s="26">
        <v>3</v>
      </c>
      <c r="E15" s="27">
        <f t="shared" si="0"/>
        <v>3</v>
      </c>
      <c r="F15" s="5" t="s">
        <v>40</v>
      </c>
    </row>
    <row r="16" spans="1:6" ht="15" x14ac:dyDescent="0.25">
      <c r="A16" s="19" t="s">
        <v>30</v>
      </c>
      <c r="B16" s="12">
        <v>0</v>
      </c>
      <c r="C16" s="12">
        <v>2</v>
      </c>
      <c r="D16" s="12">
        <v>2</v>
      </c>
      <c r="E16" s="20">
        <f t="shared" si="0"/>
        <v>4</v>
      </c>
      <c r="F16" s="5" t="s">
        <v>41</v>
      </c>
    </row>
    <row r="17" spans="1:6" ht="15" x14ac:dyDescent="0.25">
      <c r="A17" s="25" t="s">
        <v>31</v>
      </c>
      <c r="B17" s="26">
        <v>3</v>
      </c>
      <c r="C17" s="26">
        <v>9</v>
      </c>
      <c r="D17" s="26">
        <v>52</v>
      </c>
      <c r="E17" s="27">
        <f t="shared" si="0"/>
        <v>64</v>
      </c>
      <c r="F17" s="5" t="s">
        <v>42</v>
      </c>
    </row>
    <row r="18" spans="1:6" ht="15" x14ac:dyDescent="0.25">
      <c r="A18" s="19" t="s">
        <v>4</v>
      </c>
      <c r="B18" s="12">
        <v>1</v>
      </c>
      <c r="C18" s="12">
        <v>6</v>
      </c>
      <c r="D18" s="12">
        <v>14</v>
      </c>
      <c r="E18" s="20">
        <f t="shared" si="0"/>
        <v>21</v>
      </c>
      <c r="F18" s="5" t="s">
        <v>43</v>
      </c>
    </row>
    <row r="19" spans="1:6" ht="15" x14ac:dyDescent="0.25">
      <c r="A19" s="25" t="s">
        <v>5</v>
      </c>
      <c r="B19" s="26">
        <v>0</v>
      </c>
      <c r="C19" s="26">
        <v>0</v>
      </c>
      <c r="D19" s="26">
        <v>1</v>
      </c>
      <c r="E19" s="27">
        <f t="shared" si="0"/>
        <v>1</v>
      </c>
      <c r="F19" s="5" t="s">
        <v>44</v>
      </c>
    </row>
    <row r="20" spans="1:6" ht="15" x14ac:dyDescent="0.25">
      <c r="A20" s="19" t="s">
        <v>6</v>
      </c>
      <c r="B20" s="12">
        <v>0</v>
      </c>
      <c r="C20" s="12">
        <v>3</v>
      </c>
      <c r="D20" s="12">
        <v>16</v>
      </c>
      <c r="E20" s="20">
        <f t="shared" si="0"/>
        <v>19</v>
      </c>
      <c r="F20" s="5" t="s">
        <v>45</v>
      </c>
    </row>
    <row r="21" spans="1:6" ht="15" x14ac:dyDescent="0.25">
      <c r="A21" s="25" t="s">
        <v>7</v>
      </c>
      <c r="B21" s="26">
        <v>1</v>
      </c>
      <c r="C21" s="26">
        <v>7</v>
      </c>
      <c r="D21" s="26">
        <v>18</v>
      </c>
      <c r="E21" s="27">
        <f t="shared" si="0"/>
        <v>26</v>
      </c>
      <c r="F21" s="5" t="s">
        <v>46</v>
      </c>
    </row>
    <row r="22" spans="1:6" ht="15" x14ac:dyDescent="0.25">
      <c r="A22" s="19" t="s">
        <v>8</v>
      </c>
      <c r="B22" s="12">
        <v>1</v>
      </c>
      <c r="C22" s="12">
        <v>0</v>
      </c>
      <c r="D22" s="12">
        <v>0</v>
      </c>
      <c r="E22" s="20">
        <f t="shared" si="0"/>
        <v>1</v>
      </c>
      <c r="F22" s="5" t="s">
        <v>47</v>
      </c>
    </row>
    <row r="23" spans="1:6" ht="15" x14ac:dyDescent="0.25">
      <c r="A23" s="25" t="s">
        <v>22</v>
      </c>
      <c r="B23" s="26">
        <v>0</v>
      </c>
      <c r="C23" s="26">
        <v>0</v>
      </c>
      <c r="D23" s="26">
        <v>6</v>
      </c>
      <c r="E23" s="27">
        <f t="shared" si="0"/>
        <v>6</v>
      </c>
      <c r="F23" s="5" t="s">
        <v>48</v>
      </c>
    </row>
    <row r="24" spans="1:6" ht="15" customHeight="1" x14ac:dyDescent="0.25">
      <c r="A24" s="19" t="s">
        <v>9</v>
      </c>
      <c r="B24" s="12">
        <v>0</v>
      </c>
      <c r="C24" s="12">
        <v>0</v>
      </c>
      <c r="D24" s="12">
        <v>1</v>
      </c>
      <c r="E24" s="20">
        <f t="shared" si="0"/>
        <v>1</v>
      </c>
      <c r="F24" s="5" t="s">
        <v>49</v>
      </c>
    </row>
    <row r="25" spans="1:6" ht="15" x14ac:dyDescent="0.25">
      <c r="A25" s="25" t="s">
        <v>27</v>
      </c>
      <c r="B25" s="26">
        <v>1</v>
      </c>
      <c r="C25" s="26">
        <v>14</v>
      </c>
      <c r="D25" s="26">
        <v>18</v>
      </c>
      <c r="E25" s="27">
        <f t="shared" si="0"/>
        <v>33</v>
      </c>
      <c r="F25" s="5" t="s">
        <v>50</v>
      </c>
    </row>
    <row r="26" spans="1:6" ht="15" x14ac:dyDescent="0.25">
      <c r="A26" s="19" t="s">
        <v>10</v>
      </c>
      <c r="B26" s="12">
        <v>1</v>
      </c>
      <c r="C26" s="12">
        <v>1</v>
      </c>
      <c r="D26" s="12">
        <v>2</v>
      </c>
      <c r="E26" s="20">
        <f t="shared" si="0"/>
        <v>4</v>
      </c>
      <c r="F26" s="5" t="s">
        <v>51</v>
      </c>
    </row>
    <row r="27" spans="1:6" ht="15" x14ac:dyDescent="0.25">
      <c r="A27" s="25" t="s">
        <v>11</v>
      </c>
      <c r="B27" s="26">
        <v>2</v>
      </c>
      <c r="C27" s="26">
        <v>1</v>
      </c>
      <c r="D27" s="26">
        <v>8</v>
      </c>
      <c r="E27" s="27">
        <f t="shared" si="0"/>
        <v>11</v>
      </c>
      <c r="F27" s="5" t="s">
        <v>52</v>
      </c>
    </row>
    <row r="28" spans="1:6" ht="15" x14ac:dyDescent="0.25">
      <c r="A28" s="19" t="s">
        <v>28</v>
      </c>
      <c r="B28" s="12">
        <v>1</v>
      </c>
      <c r="C28" s="12">
        <v>2</v>
      </c>
      <c r="D28" s="12">
        <v>10</v>
      </c>
      <c r="E28" s="20">
        <f t="shared" si="0"/>
        <v>13</v>
      </c>
      <c r="F28" s="5" t="s">
        <v>53</v>
      </c>
    </row>
    <row r="29" spans="1:6" ht="15" x14ac:dyDescent="0.25">
      <c r="A29" s="25" t="s">
        <v>12</v>
      </c>
      <c r="B29" s="26">
        <v>0</v>
      </c>
      <c r="C29" s="26">
        <v>1</v>
      </c>
      <c r="D29" s="26">
        <v>2</v>
      </c>
      <c r="E29" s="27">
        <f t="shared" si="0"/>
        <v>3</v>
      </c>
      <c r="F29" s="5" t="s">
        <v>54</v>
      </c>
    </row>
    <row r="30" spans="1:6" ht="15" x14ac:dyDescent="0.25">
      <c r="A30" s="19" t="s">
        <v>13</v>
      </c>
      <c r="B30" s="12">
        <v>1</v>
      </c>
      <c r="C30" s="12">
        <v>1</v>
      </c>
      <c r="D30" s="12">
        <v>3</v>
      </c>
      <c r="E30" s="20">
        <f t="shared" si="0"/>
        <v>5</v>
      </c>
      <c r="F30" s="5" t="s">
        <v>55</v>
      </c>
    </row>
    <row r="31" spans="1:6" ht="15" x14ac:dyDescent="0.25">
      <c r="A31" s="25" t="s">
        <v>14</v>
      </c>
      <c r="B31" s="26">
        <v>1</v>
      </c>
      <c r="C31" s="26">
        <v>1</v>
      </c>
      <c r="D31" s="26">
        <v>6</v>
      </c>
      <c r="E31" s="27">
        <f t="shared" si="0"/>
        <v>8</v>
      </c>
      <c r="F31" s="5" t="s">
        <v>56</v>
      </c>
    </row>
    <row r="32" spans="1:6" ht="15" x14ac:dyDescent="0.25">
      <c r="A32" s="19" t="s">
        <v>15</v>
      </c>
      <c r="B32" s="12">
        <v>0</v>
      </c>
      <c r="C32" s="12">
        <v>1</v>
      </c>
      <c r="D32" s="12">
        <v>10</v>
      </c>
      <c r="E32" s="20">
        <f t="shared" si="0"/>
        <v>11</v>
      </c>
      <c r="F32" s="5" t="s">
        <v>57</v>
      </c>
    </row>
    <row r="33" spans="1:6" ht="15" x14ac:dyDescent="0.25">
      <c r="A33" s="25" t="s">
        <v>32</v>
      </c>
      <c r="B33" s="26">
        <v>1</v>
      </c>
      <c r="C33" s="26">
        <v>1</v>
      </c>
      <c r="D33" s="26">
        <v>3</v>
      </c>
      <c r="E33" s="27">
        <f t="shared" si="0"/>
        <v>5</v>
      </c>
      <c r="F33" s="5" t="s">
        <v>58</v>
      </c>
    </row>
    <row r="34" spans="1:6" ht="15" x14ac:dyDescent="0.25">
      <c r="A34" s="19" t="s">
        <v>16</v>
      </c>
      <c r="B34" s="12">
        <v>3</v>
      </c>
      <c r="C34" s="12">
        <v>3</v>
      </c>
      <c r="D34" s="12">
        <v>16</v>
      </c>
      <c r="E34" s="20">
        <f t="shared" si="0"/>
        <v>22</v>
      </c>
      <c r="F34" s="5" t="s">
        <v>77</v>
      </c>
    </row>
    <row r="35" spans="1:6" ht="15" x14ac:dyDescent="0.25">
      <c r="A35" s="25" t="s">
        <v>17</v>
      </c>
      <c r="B35" s="26">
        <v>0</v>
      </c>
      <c r="C35" s="26">
        <v>0</v>
      </c>
      <c r="D35" s="26">
        <v>8</v>
      </c>
      <c r="E35" s="27">
        <f t="shared" si="0"/>
        <v>8</v>
      </c>
      <c r="F35" s="5" t="s">
        <v>59</v>
      </c>
    </row>
    <row r="36" spans="1:6" ht="15" x14ac:dyDescent="0.25">
      <c r="A36" s="19" t="s">
        <v>33</v>
      </c>
      <c r="B36" s="12">
        <v>2</v>
      </c>
      <c r="C36" s="12">
        <v>7</v>
      </c>
      <c r="D36" s="12">
        <v>10</v>
      </c>
      <c r="E36" s="20">
        <f t="shared" si="0"/>
        <v>19</v>
      </c>
      <c r="F36" s="5" t="s">
        <v>60</v>
      </c>
    </row>
    <row r="37" spans="1:6" ht="15" x14ac:dyDescent="0.25">
      <c r="A37" s="25" t="s">
        <v>19</v>
      </c>
      <c r="B37" s="26">
        <v>0</v>
      </c>
      <c r="C37" s="26">
        <v>2</v>
      </c>
      <c r="D37" s="26">
        <v>5</v>
      </c>
      <c r="E37" s="27">
        <f t="shared" si="0"/>
        <v>7</v>
      </c>
      <c r="F37" s="5" t="s">
        <v>61</v>
      </c>
    </row>
    <row r="38" spans="1:6" ht="15" x14ac:dyDescent="0.25">
      <c r="A38" s="19" t="s">
        <v>18</v>
      </c>
      <c r="B38" s="12">
        <v>0</v>
      </c>
      <c r="C38" s="12">
        <v>0</v>
      </c>
      <c r="D38" s="12">
        <v>1</v>
      </c>
      <c r="E38" s="20">
        <f t="shared" si="0"/>
        <v>1</v>
      </c>
      <c r="F38" s="5" t="s">
        <v>62</v>
      </c>
    </row>
    <row r="39" spans="1:6" ht="9" customHeight="1" x14ac:dyDescent="0.2">
      <c r="A39" s="9"/>
      <c r="B39" s="13"/>
      <c r="C39" s="13"/>
      <c r="D39" s="13"/>
      <c r="E39" s="13"/>
    </row>
    <row r="40" spans="1:6" ht="15.75" x14ac:dyDescent="0.2">
      <c r="A40" s="22" t="s">
        <v>64</v>
      </c>
      <c r="B40" s="24">
        <f>SUM(B7:B38)</f>
        <v>28</v>
      </c>
      <c r="C40" s="24">
        <f>SUM(C7:C38)</f>
        <v>72</v>
      </c>
      <c r="D40" s="24">
        <f>SUM(D7:D38)</f>
        <v>253</v>
      </c>
      <c r="E40" s="24">
        <f>SUM(E7:E38)</f>
        <v>353</v>
      </c>
    </row>
  </sheetData>
  <mergeCells count="2">
    <mergeCell ref="A4:A5"/>
    <mergeCell ref="B4:E4"/>
  </mergeCells>
  <printOptions horizontalCentered="1"/>
  <pageMargins left="0.75" right="0.75" top="0.55000000000000004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9.1 </vt:lpstr>
      <vt:lpstr>9.2</vt:lpstr>
      <vt:lpstr>9.3</vt:lpstr>
      <vt:lpstr>9.4</vt:lpstr>
      <vt:lpstr>9.5</vt:lpstr>
      <vt:lpstr>9.6</vt:lpstr>
      <vt:lpstr>9.7</vt:lpstr>
      <vt:lpstr>'9.1 '!Área_de_impresión</vt:lpstr>
      <vt:lpstr>'9.6'!Área_de_impresión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cp:lastPrinted>2011-03-03T02:38:11Z</cp:lastPrinted>
  <dcterms:created xsi:type="dcterms:W3CDTF">2011-02-16T19:58:32Z</dcterms:created>
  <dcterms:modified xsi:type="dcterms:W3CDTF">2025-03-20T01:30:16Z</dcterms:modified>
</cp:coreProperties>
</file>